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lumconline-my.sharepoint.com/personal/a_j_van_lange_lumc_nl/Documents/NVKF/KP Duurzaamheid/PvE/"/>
    </mc:Choice>
  </mc:AlternateContent>
  <xr:revisionPtr revIDLastSave="189" documentId="13_ncr:1_{AB92D212-6465-444C-BF50-A59B2273FCA8}" xr6:coauthVersionLast="47" xr6:coauthVersionMax="47" xr10:uidLastSave="{44847A42-66B2-4F4E-B242-0866B91CAC47}"/>
  <bookViews>
    <workbookView xWindow="28690" yWindow="-3280" windowWidth="29020" windowHeight="15700" activeTab="1" xr2:uid="{00000000-000D-0000-FFFF-FFFF00000000}"/>
  </bookViews>
  <sheets>
    <sheet name="TCO-checklist" sheetId="5" r:id="rId1"/>
    <sheet name="KF-criteria" sheetId="3" r:id="rId2"/>
    <sheet name="Alle criteria" sheetId="2" r:id="rId3"/>
    <sheet name="Bron_data" sheetId="1" r:id="rId4"/>
    <sheet name="Alle criteria (2)" sheetId="6" r:id="rId5"/>
  </sheets>
  <definedNames>
    <definedName name="_xlnm._FilterDatabase" localSheetId="2" hidden="1">'Alle criteria'!$A$1:$G$37</definedName>
    <definedName name="_xlnm._FilterDatabase" localSheetId="4" hidden="1">'Alle criteria (2)'!$A$1:$F$37</definedName>
    <definedName name="_xlnm._FilterDatabase" localSheetId="1" hidden="1">'KF-criteria'!$A$2:$J$37</definedName>
    <definedName name="_xlnm.Criteria" localSheetId="1">'KF-criteria'!$K$2:$L$10</definedName>
    <definedName name="_xlnm.Extract" localSheetId="1">'KF-criteria'!$A$2:$H$2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2" l="1"/>
  <c r="F3" i="2"/>
  <c r="F4" i="2"/>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E2" i="2"/>
  <c r="E3"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2" i="3"/>
  <c r="D2" i="2"/>
  <c r="D3"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 i="3"/>
  <c r="D2" i="3"/>
  <c r="D4" i="3"/>
  <c r="D5" i="3"/>
  <c r="D6" i="3"/>
  <c r="D7" i="3"/>
  <c r="D8" i="3"/>
  <c r="D9" i="3"/>
  <c r="D10" i="3"/>
  <c r="D11" i="3"/>
  <c r="F37" i="6" a="1"/>
  <c r="F37" i="6" s="1"/>
  <c r="E37" i="6" a="1"/>
  <c r="E37" i="6" s="1"/>
  <c r="F36" i="6" a="1"/>
  <c r="F36" i="6" s="1"/>
  <c r="E36" i="6" a="1"/>
  <c r="E36" i="6" s="1"/>
  <c r="F35" i="6" a="1"/>
  <c r="F35" i="6" s="1"/>
  <c r="E35" i="6" a="1"/>
  <c r="E35" i="6" s="1"/>
  <c r="F34" i="6" a="1"/>
  <c r="F34" i="6" s="1"/>
  <c r="E34" i="6" a="1"/>
  <c r="E34" i="6" s="1"/>
  <c r="F33" i="6" a="1"/>
  <c r="F33" i="6" s="1"/>
  <c r="E33" i="6" a="1"/>
  <c r="E33" i="6" s="1"/>
  <c r="F32" i="6" a="1"/>
  <c r="F32" i="6" s="1"/>
  <c r="E32" i="6" a="1"/>
  <c r="E32" i="6" s="1"/>
  <c r="F31" i="6" a="1"/>
  <c r="F31" i="6" s="1"/>
  <c r="E31" i="6" a="1"/>
  <c r="E31" i="6" s="1"/>
  <c r="F30" i="6" a="1"/>
  <c r="F30" i="6" s="1"/>
  <c r="E30" i="6" a="1"/>
  <c r="E30" i="6" s="1"/>
  <c r="F29" i="6" a="1"/>
  <c r="F29" i="6" s="1"/>
  <c r="E29" i="6" a="1"/>
  <c r="E29" i="6" s="1"/>
  <c r="F28" i="6" a="1"/>
  <c r="F28" i="6" s="1"/>
  <c r="E28" i="6" a="1"/>
  <c r="E28" i="6" s="1"/>
  <c r="F27" i="6" a="1"/>
  <c r="F27" i="6" s="1"/>
  <c r="E27" i="6" a="1"/>
  <c r="E27" i="6" s="1"/>
  <c r="F26" i="6" a="1"/>
  <c r="F26" i="6" s="1"/>
  <c r="E26" i="6" a="1"/>
  <c r="E26" i="6" s="1"/>
  <c r="F25" i="6" a="1"/>
  <c r="F25" i="6" s="1"/>
  <c r="E25" i="6" a="1"/>
  <c r="E25" i="6" s="1"/>
  <c r="F24" i="6" a="1"/>
  <c r="F24" i="6" s="1"/>
  <c r="E24" i="6" a="1"/>
  <c r="E24" i="6" s="1"/>
  <c r="F23" i="6" a="1"/>
  <c r="F23" i="6" s="1"/>
  <c r="E23" i="6" a="1"/>
  <c r="E23" i="6" s="1"/>
  <c r="F22" i="6" a="1"/>
  <c r="F22" i="6" s="1"/>
  <c r="E22" i="6" a="1"/>
  <c r="E22" i="6" s="1"/>
  <c r="F21" i="6" a="1"/>
  <c r="F21" i="6" s="1"/>
  <c r="E21" i="6" a="1"/>
  <c r="E21" i="6" s="1"/>
  <c r="F20" i="6" a="1"/>
  <c r="F20" i="6" s="1"/>
  <c r="E20" i="6" a="1"/>
  <c r="E20" i="6" s="1"/>
  <c r="F19" i="6" a="1"/>
  <c r="F19" i="6" s="1"/>
  <c r="E19" i="6" a="1"/>
  <c r="E19" i="6" s="1"/>
  <c r="F18" i="6" a="1"/>
  <c r="F18" i="6" s="1"/>
  <c r="E18" i="6" a="1"/>
  <c r="E18" i="6" s="1"/>
  <c r="F17" i="6" a="1"/>
  <c r="F17" i="6" s="1"/>
  <c r="E17" i="6" a="1"/>
  <c r="E17" i="6" s="1"/>
  <c r="F16" i="6" a="1"/>
  <c r="F16" i="6" s="1"/>
  <c r="E16" i="6" a="1"/>
  <c r="E16" i="6" s="1"/>
  <c r="F15" i="6" a="1"/>
  <c r="F15" i="6" s="1"/>
  <c r="E15" i="6" a="1"/>
  <c r="E15" i="6" s="1"/>
  <c r="F14" i="6" a="1"/>
  <c r="F14" i="6" s="1"/>
  <c r="E14" i="6" a="1"/>
  <c r="E14" i="6" s="1"/>
  <c r="F13" i="6" a="1"/>
  <c r="F13" i="6" s="1"/>
  <c r="E13" i="6" a="1"/>
  <c r="E13" i="6" s="1"/>
  <c r="F12" i="6" a="1"/>
  <c r="F12" i="6" s="1"/>
  <c r="E12" i="6" a="1"/>
  <c r="E12" i="6" s="1"/>
  <c r="F11" i="6" a="1"/>
  <c r="F11" i="6" s="1"/>
  <c r="E11" i="6" a="1"/>
  <c r="E11" i="6" s="1"/>
  <c r="F10" i="6" a="1"/>
  <c r="F10" i="6" s="1"/>
  <c r="E10" i="6" a="1"/>
  <c r="E10" i="6" s="1"/>
  <c r="F9" i="6" a="1"/>
  <c r="F9" i="6" s="1"/>
  <c r="E9" i="6" a="1"/>
  <c r="E9" i="6" s="1"/>
  <c r="F8" i="6" a="1"/>
  <c r="F8" i="6" s="1"/>
  <c r="E8" i="6" a="1"/>
  <c r="E8" i="6" s="1"/>
  <c r="F7" i="6" a="1"/>
  <c r="F7" i="6" s="1"/>
  <c r="E7" i="6" a="1"/>
  <c r="E7" i="6" s="1"/>
  <c r="F6" i="6" a="1"/>
  <c r="F6" i="6" s="1"/>
  <c r="E6" i="6" a="1"/>
  <c r="E6" i="6" s="1"/>
  <c r="F5" i="6" a="1"/>
  <c r="F5" i="6" s="1"/>
  <c r="E5" i="6" a="1"/>
  <c r="E5" i="6" s="1"/>
  <c r="F4" i="6" a="1"/>
  <c r="F4" i="6" s="1"/>
  <c r="E4" i="6" a="1"/>
  <c r="E4" i="6" s="1"/>
  <c r="F3" i="6" a="1"/>
  <c r="F3" i="6" s="1"/>
  <c r="E3" i="6" a="1"/>
  <c r="E3" i="6" s="1"/>
  <c r="F2" i="6" a="1"/>
  <c r="F2" i="6" s="1"/>
  <c r="E2" i="6" a="1"/>
  <c r="E2" i="6" s="1"/>
  <c r="F2" i="3"/>
  <c r="F3" i="3"/>
  <c r="F4" i="3"/>
  <c r="F5" i="3"/>
  <c r="F6" i="3"/>
  <c r="F7" i="3"/>
  <c r="F8" i="3"/>
  <c r="F9" i="3"/>
  <c r="F10" i="3"/>
  <c r="F11" i="3"/>
  <c r="E3" i="3"/>
  <c r="E4" i="3"/>
  <c r="E5" i="3"/>
  <c r="E6" i="3"/>
  <c r="E7" i="3"/>
  <c r="E8" i="3"/>
  <c r="E9" i="3"/>
  <c r="E10" i="3"/>
  <c r="E11" i="3"/>
  <c r="H12" i="3" a="1"/>
  <c r="H12" i="3" s="1"/>
  <c r="H11" i="3" a="1"/>
  <c r="H11" i="3" s="1"/>
  <c r="H10" i="3" a="1"/>
  <c r="H10" i="3" s="1"/>
  <c r="H9" i="3" a="1"/>
  <c r="H9" i="3" s="1"/>
  <c r="H8" i="3" a="1"/>
  <c r="H8" i="3" s="1"/>
  <c r="H7" i="3" a="1"/>
  <c r="H7" i="3" s="1"/>
  <c r="H6" i="3" a="1"/>
  <c r="H6" i="3" s="1"/>
  <c r="H5" i="3" a="1"/>
  <c r="H5" i="3" s="1"/>
  <c r="H4" i="3" a="1"/>
  <c r="H4" i="3" s="1"/>
  <c r="H3" i="3" a="1"/>
  <c r="H3" i="3" s="1"/>
  <c r="H2" i="3" a="1"/>
  <c r="H2" i="3" s="1"/>
  <c r="H37" i="2" a="1"/>
  <c r="H37" i="2" s="1"/>
  <c r="H2" i="2" a="1"/>
  <c r="H2" i="2" s="1"/>
  <c r="H3" i="2" a="1"/>
  <c r="H3" i="2" s="1"/>
  <c r="H4" i="2" a="1"/>
  <c r="H4" i="2" s="1"/>
  <c r="H5" i="2" a="1"/>
  <c r="H5" i="2" s="1"/>
  <c r="H6" i="2" a="1"/>
  <c r="H6" i="2" s="1"/>
  <c r="H7" i="2" a="1"/>
  <c r="H7" i="2" s="1"/>
  <c r="H8" i="2" a="1"/>
  <c r="H8" i="2" s="1"/>
  <c r="H9" i="2" a="1"/>
  <c r="H9" i="2" s="1"/>
  <c r="H10" i="2" a="1"/>
  <c r="H10" i="2" s="1"/>
  <c r="H11" i="2" a="1"/>
  <c r="H11" i="2" s="1"/>
  <c r="H12" i="2" a="1"/>
  <c r="H12" i="2" s="1"/>
  <c r="H13" i="2" a="1"/>
  <c r="H13" i="2"/>
  <c r="H14" i="2" a="1"/>
  <c r="H14" i="2" s="1"/>
  <c r="H15" i="2" a="1"/>
  <c r="H15" i="2" s="1"/>
  <c r="H16" i="2" a="1"/>
  <c r="H16" i="2" s="1"/>
  <c r="H17" i="2" a="1"/>
  <c r="H17" i="2" s="1"/>
  <c r="H18" i="2" a="1"/>
  <c r="H18" i="2" s="1"/>
  <c r="H19" i="2" a="1"/>
  <c r="H19" i="2" s="1"/>
  <c r="H20" i="2" a="1"/>
  <c r="H20" i="2" s="1"/>
  <c r="H21" i="2" a="1"/>
  <c r="H21" i="2" s="1"/>
  <c r="H22" i="2" a="1"/>
  <c r="H22" i="2" s="1"/>
  <c r="H23" i="2" a="1"/>
  <c r="H23" i="2" s="1"/>
  <c r="H24" i="2" a="1"/>
  <c r="H24" i="2" s="1"/>
  <c r="H25" i="2" a="1"/>
  <c r="H25" i="2" s="1"/>
  <c r="H26" i="2" a="1"/>
  <c r="H26" i="2" s="1"/>
  <c r="H27" i="2" a="1"/>
  <c r="H27" i="2" s="1"/>
  <c r="H28" i="2" a="1"/>
  <c r="H28" i="2" s="1"/>
  <c r="H29" i="2" a="1"/>
  <c r="H29" i="2" s="1"/>
  <c r="H30" i="2" a="1"/>
  <c r="H30" i="2" s="1"/>
  <c r="H31" i="2" a="1"/>
  <c r="H31" i="2" s="1"/>
  <c r="H32" i="2" a="1"/>
  <c r="H32" i="2" s="1"/>
  <c r="H33" i="2" a="1"/>
  <c r="H33" i="2" s="1"/>
  <c r="H34" i="2" a="1"/>
  <c r="H34" i="2" s="1"/>
  <c r="H35" i="2" a="1"/>
  <c r="H35" i="2" s="1"/>
  <c r="H36" i="2" a="1"/>
  <c r="H3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<sst xmlns="http://schemas.openxmlformats.org/spreadsheetml/2006/main" count="455" uniqueCount="185">
  <si>
    <t>Nummer</t>
  </si>
  <si>
    <t>Unieke Naam</t>
  </si>
  <si>
    <t>samenvatting_basis</t>
  </si>
  <si>
    <t>samenvatting_gemiddeld</t>
  </si>
  <si>
    <t>samenvatting_gevorderd</t>
  </si>
  <si>
    <t>-</t>
  </si>
  <si>
    <t>3.1</t>
  </si>
  <si>
    <t>3.2</t>
  </si>
  <si>
    <t>3.4</t>
  </si>
  <si>
    <t>Energieverbruik bij specifiek klinisch gebruik.</t>
  </si>
  <si>
    <t>13.2</t>
  </si>
  <si>
    <t>Niveau</t>
  </si>
  <si>
    <t>Samenvatting</t>
  </si>
  <si>
    <t>Beschrijving</t>
  </si>
  <si>
    <t>Basis</t>
  </si>
  <si>
    <t>Gemiddeld</t>
  </si>
  <si>
    <t>Gevorderd</t>
  </si>
  <si>
    <t>Column1</t>
  </si>
  <si>
    <t>Naam criterium</t>
  </si>
  <si>
    <t>1e Digit nummer</t>
  </si>
  <si>
    <t>Digit</t>
  </si>
  <si>
    <t>Basis (Hele beschrijving)</t>
  </si>
  <si>
    <t>Gemiddeld (Hele beschrijving)</t>
  </si>
  <si>
    <t>Gevorderd (Hele beschrijving)</t>
  </si>
  <si>
    <t>1, 1.1</t>
  </si>
  <si>
    <t>LEVENSCYCLUSBEOORDELING</t>
  </si>
  <si>
    <t>De inschrijver gebruikt levenscyclusbeoordelingsinstrumenten of gelijkwaardige instrumenten voor representatieve of afzonderlijke modellen om ontwerpopties te identificeren met lager milieu-impact van medische hulpmiddelen of alternatieve ecodesignprocessen te identificeren. De LCA omvat minimaal de materiaallijst en het energieverbruik;</t>
  </si>
  <si>
    <t>De inschrijver dient de koolstofvoetafdruk-/LCA-resultaten op te geven voor representatieve of afzonderlijke modellen waarop de aanbesteding betrekking heeft, inclusief informatie over de berekening en de gebruikte methodologieën/tools.</t>
  </si>
  <si>
    <t>Gebruik van LCA-instrumenten voor milieuvriendelijker ontwerp.</t>
  </si>
  <si>
    <t>Opgave van specifieke LCA-resultaten en methodiek.</t>
  </si>
  <si>
    <t>2, 2.1, 2.2</t>
  </si>
  <si>
    <t>ENERGIEBEHEER</t>
  </si>
  <si>
    <t>De inschrijver moet een beheersysteem implementeren om de energie-efficiëntie ten minste van de vestigingen en activiteiten van het bedrijf aan te pakken.</t>
  </si>
  <si>
    <t>De inschrijver moet een beheersysteem implementeren om de energie-efficiëntie van de vestigingen en activiteiten van het bedrijf en het productontwerp aan te pakken.</t>
  </si>
  <si>
    <t>De inschrijver moet een beheersysteem implementeren om de energie-efficiëntie van de vestigingen en activiteiten van het bedrijf, het productontwerp en de toeleveringsketen aan te pakken.</t>
  </si>
  <si>
    <t>Energiebeheersysteem voor eigen vestigingen.</t>
  </si>
  <si>
    <t>Energiebeheer voor vestigingen en productontwerp.</t>
  </si>
  <si>
    <t>Energiebeheer voor vestigingen, ontwerp en keten.</t>
  </si>
  <si>
    <t>3, 3.3, 3.5</t>
  </si>
  <si>
    <t>KOOLSTOFNEUTRALITEIT</t>
  </si>
  <si>
    <t>De inschrijver heeft een beleid om koolstofneutraal te worden voor al zijn activiteiten en productie, met duidelijke doelen en mijlpalen. De inschrijver verstrekt informatie over de manier waarop de doelen zullen worden bereikt.</t>
  </si>
  <si>
    <t>De inschrijver is koolstofneutraal in zijn activiteiten en in zijn productie. Doelen die zijn afgestemd op internationale normen zoals het Science Based Targets Initiative (SBTI) van de Verenigde Naties.</t>
  </si>
  <si>
    <t>Beleid en doelen voor koolstofneutraliteit.</t>
  </si>
  <si>
    <t>Bedrijf is koolstofneutraal conform SBTI-normen.</t>
  </si>
  <si>
    <t>HERNIEUWBARE ENERGIE</t>
  </si>
  <si>
    <t>De inschrijver brengt publiekelijk verslag uit over het gebruik van hernieuwbare elektrische energie in zijn activiteiten en productie.</t>
  </si>
  <si>
    <t>Publieke rapportage over groene stroom.</t>
  </si>
  <si>
    <t>RAPPORTAGE CO2-NEUTRALITEIT</t>
  </si>
  <si>
    <t>Rapportage voldoet aan de standaard rapportagekaders (CDP, ISSB/TCFD, etc.).</t>
  </si>
  <si>
    <t>Rapportage volgens standaardkaders (CDP/TCFD).</t>
  </si>
  <si>
    <t>OPGENOMEN KOOLSTOF</t>
  </si>
  <si>
    <t>De inschrijver dient metingen van de ingebedde koolstof op productniveau te verstrekken, met informatie over de gebruikte grenzen/methodologieën.</t>
  </si>
  <si>
    <t>Meting van ingebedde koolstof per product.</t>
  </si>
  <si>
    <t>4, 4.1</t>
  </si>
  <si>
    <t>COMMUNICATIE VAN ENERGIEVERBRUIK</t>
  </si>
  <si>
    <t>De inschrijver verstrekt het gemeten energieverbruik van de medische beeldvormingsapparaten waarop de aanbesteding betrekking heeft volgens de COCIR-methodologie' en het energieverbruik per bedrijfsstand.</t>
  </si>
  <si>
    <t>De inschrijver dient een verklaring in van het energieverbruik van de medische beeldvormingsapparatuur waarop de aanbesteding betrekking heeft, volgens het in de aanbesteding gedefinieerde scenario (aantal onderzoeken per dag en type onderzoeken).</t>
  </si>
  <si>
    <t>Energieverbruik per stand volgens COCIR.</t>
  </si>
  <si>
    <t>5, 5.1, 5.2</t>
  </si>
  <si>
    <t>ENERGIEBESPARENDE BEDRIJFSSTANDEN</t>
  </si>
  <si>
    <t>Het product is uitgerust met energiebesparende opties, zoals overschakelen naar energie-spaarstand.</t>
  </si>
  <si>
    <t>Het product is uitgerust met door de gebruiker te configureren opties voor energiebeheer. De inschrijver dient ondersteuning te bieden bij het traceren en optimaliseren van het energieverbruik van het medische hulpmiddel waarop de aanbesteding betrekking heeft gedurende de gehele levenscyclus.</t>
  </si>
  <si>
    <t>Voorzien van energie-spaarstand.</t>
  </si>
  <si>
    <t>Configureerbaar energiebeheer en optimalisatie-ondersteuning.</t>
  </si>
  <si>
    <t>INSTRUCTIES VOOR DUURZAAM GEBRUIK</t>
  </si>
  <si>
    <t>De inschrijver dient instructies te verstrekken over hoe de milieuprestaties van het specifieke medische hulpmiddel kunnen worden gemaximaliseerd in schriftelijke vorm... De instructies moeten samen met de apparatuur beschikbaar worden gesteld... De documentatie moet ten minste instructies bevatten voor gebruikers over hoe het hulpmiddel te gebruiken zonder de klinische prestaties in gevaar te brengen, zodat de milieueffecten tijdens installatie, gebruik en onderhoud tot een minimum worden beperkt...</t>
  </si>
  <si>
    <t>Instructies voor maximaal milieurendement bij gebruik.</t>
  </si>
  <si>
    <t>TRAINING VOOR OPTIMALISATIE VAN ENERGIE-EFFICIËNTIE</t>
  </si>
  <si>
    <t>De inschrijver moet opleiding voor de eindgebruiker voorzien die elementen omvat over het instellen en afstellen van de energieparameters van de apparatuur (bv. stand-bystand) om het elektriciteitsgebruik te optimaliseren.</t>
  </si>
  <si>
    <t>Opleiding over optimale energie-instellingen.</t>
  </si>
  <si>
    <t>8, 8.1</t>
  </si>
  <si>
    <t>HERGEBRUIK</t>
  </si>
  <si>
    <t>De inschrijver dient het totale kunststofgehalte en het percentage nieuw kunststof, gerecycleerd kunststof en kunststof van biologische oorsprong op te geven. De inschrijver dient het gehalte gerecycled metaal van het medische hulpmiddel en de concentraties gerecycled metaal in de belangrijkste onderdelen op te geven.</t>
  </si>
  <si>
    <t>Opgave van gerecycled/biogebaseerd plastic en metaal.</t>
  </si>
  <si>
    <t>REVISIE</t>
  </si>
  <si>
    <t>De inschrijver dient een revisieprogramma (refurbishment/remanufacturing) te implementeren dat het volgende omvat: Een terugnamesysteem van klanten voor gebruikte apparaten en onderdelen. Revisie (refurbishment) in overeenstemming met de IEC63077-norm. Doorverkoop met een garantie die vergelijkbaar is met die van een nieuw apparaat.</t>
  </si>
  <si>
    <t>Revisieprogramma conform IEC63077 en terugnamesysteem.</t>
  </si>
  <si>
    <t>CIRCULAIRE ECONOMIE</t>
  </si>
  <si>
    <t>De inschrijver dient te beschikken over een programma voor hergebruik van apparatuur, onderdelen en componenten... waarin de totale hergebruikte hoeveelheden in ton worden bijgehouden en gedocumenteerd.</t>
  </si>
  <si>
    <t>Programma voor kwantitatief hergebruik in ton.</t>
  </si>
  <si>
    <t>VERPAKKING: VERMINDERING VAN VERPAKKING EN VERPAKKINGSAFVAL</t>
  </si>
  <si>
    <t>De inschrijver dient een strategie of plan te hebben om de hoeveelheid verpakkingsmateriaal te verminderen of de duurzaamheid ervan te vergroten. De inschrijver dient de totale hoeveelheid gebruikte materialen per jaar bij te houden.</t>
  </si>
  <si>
    <t>Plan voor minder verpakkingsafval en jaarlijkse monitoring.</t>
  </si>
  <si>
    <t>12, 12.1, 12.2</t>
  </si>
  <si>
    <t>SAMENSTELLING VERPAKKING</t>
  </si>
  <si>
    <t>De inschrijver dient de samenstelling van de verpakking van het medische hulpmiddel, de mate van recycleerbaarheid en het gehalte aan gerecycleerd materiaal op te geven.</t>
  </si>
  <si>
    <t>De inschrijver verklaart dat de verpakking vrij is van geëxpandeerd/geëxtrudeerd polystyreen (EPS). De inschrijver verklaart dat de verpakking PVC-vrij is.</t>
  </si>
  <si>
    <t>Opgave van recycleerbaarheid en gerecycled gehalte.</t>
  </si>
  <si>
    <t>Verpakking is PVC-vrij en EPS-vrij.</t>
  </si>
  <si>
    <t>13, 13.1</t>
  </si>
  <si>
    <t>DUURZAME BOSBOUW VOOR VERPAKKINGEN OP HOUT/VEZELBASIS</t>
  </si>
  <si>
    <t>Als de tertiaire en/of secundaire verpakking bestaat uit materialen op vezelbasis, dient de inschrijver de verhouding te vermelden van FSC/PEFC of CSA of SFI gecertificeerde duurzame vezels... (de verhouding dient minimaal 50% te zijn).</t>
  </si>
  <si>
    <t>Als de tertiaire en/of secundaire verpakking bestaat uit materialen op vezelbasis, dient de inschrijver de verhouding te vermelden van FSC/PEFC of CSA of SFI gecertificeerde duurzame vezels... (de verhouding dient minimaal 95% te zijn).</t>
  </si>
  <si>
    <t>Minimaal 50% gecertificeerde duurzame vezels.</t>
  </si>
  <si>
    <t>Minimaal 95% gecertificeerde duurzame vezels.</t>
  </si>
  <si>
    <t>DUURZAME BOSBOUW VOOR DOCUMENTATIE OP HOUT-/VEZELBASIS</t>
  </si>
  <si>
    <t>Als de handleiding/brochure bestaat uit materialen op vezelbasis: minstens 90% FSC/PEFC of SCA of SFI gecertificeerd (of anderszins duurzaam verkregen).</t>
  </si>
  <si>
    <t>Documentatie op minstens 90% duurzaam papier.</t>
  </si>
  <si>
    <t>AFVAL &amp; VERPAKKING (KAISER PERMANENTE)</t>
  </si>
  <si>
    <t>Het product moet aan minstens twee (2) van de volgende criteria voldoen... Het product genereert geen gevaarlijk afval... bevat 10% of meer "chemisch" of "gesloten lus" gerecycleerd materiaal... is recycleerbaar... verpakking bevat post-consumer gerecycleerd materiaal...</t>
  </si>
  <si>
    <t>Voldoet aan Kaiser Permanente standaarden (minstens 2).</t>
  </si>
  <si>
    <t>EINDE LEVENSDUUR</t>
  </si>
  <si>
    <t>De inschrijver dient ervoor te zorgen dat de verwerking van AEEA... wordt uitgevoerd door inrichtingen die voldoen aan de eisen van de volgende normen: Europese normen EN 50625 en EN 50614... Responsible Recycling (R2)-standaard... e-Stewards standaard...</t>
  </si>
  <si>
    <t>Gecertificeerde AEEA-verwerking conform EN, R2 of e-Stewards.</t>
  </si>
  <si>
    <t>RECYCLINGPASPOORT</t>
  </si>
  <si>
    <t>De inschrijver dient aan te tonen dat hij recyclage-instructies ter beschikking stelt van recyclers die daarom verzoeken, met inbegrip van informatie over veilige ontmanteling, verwijdering van gevaarlijke onderdelen...</t>
  </si>
  <si>
    <t>Beschikbaarheid van ontmantelingsinstructies voor recyclers.</t>
  </si>
  <si>
    <t>17, 17.1</t>
  </si>
  <si>
    <t>SYSTEEM VOOR CHEMISCH BEHEER</t>
  </si>
  <si>
    <t>De inschrijver dient documentatie te verstrekken waaruit blijkt dat er een chemisch managementsysteem in gebruik is om te waarborgen dat het bedrijf op de hoogte is van gereguleerde of declareerbare stoffen...</t>
  </si>
  <si>
    <t>De informaticatool kan ook volledige materiaaldeclaraties accepteren en het bedrijf moedigt leveranciers aan om FMD's te verstrekken.</t>
  </si>
  <si>
    <t>Systeem voor traceerbaarheid van chemische stoffen.</t>
  </si>
  <si>
    <t>Ondersteuning voor volledige materiaaldeclaraties (FMD).</t>
  </si>
  <si>
    <t>NALEVING VAN DE EU ROHS-RICHTLIJN</t>
  </si>
  <si>
    <t>Het product moet voldoen aan de beperkingseisen van de RoHS-richtlijn van de Europese Unie en de wijzigingen daarop die van kracht zijn op het moment van de verklaring.</t>
  </si>
  <si>
    <t>Conformiteit met de EU RoHS-richtlijn.</t>
  </si>
  <si>
    <t>NALEVING VAN DE EU REACH-VERORDENING</t>
  </si>
  <si>
    <t>De inschrijver vermeldt het gehalte aan SVHC-stoffen overeenkomstig de vereisten van artikel 33 van de EU REACH-verordening...</t>
  </si>
  <si>
    <t>Rapportage over SVHC conform REACH art. 33.</t>
  </si>
  <si>
    <t>PVC-GEHALTE</t>
  </si>
  <si>
    <t>Polyvinylchloride (PVC) - het product bevat minder dan 1.000 ppm (0,1%) polyvinylchloride.</t>
  </si>
  <si>
    <t>Product is PVC-arm (&lt;1.000 ppm).</t>
  </si>
  <si>
    <t>BFR-GEHALTE</t>
  </si>
  <si>
    <t>Halogeenhoudende vlamvertragers - Alle homogene materialen bevatten minder dan 1.000 ppm (0,1%) broom-en chloorverbindingen.</t>
  </si>
  <si>
    <t>Behuizing is vrij van halogeenhoudende vlamvertragers.</t>
  </si>
  <si>
    <t>SVHC-GEHALTE</t>
  </si>
  <si>
    <t>Alle homogene materialen bevatten minder dan 1.000 ppm (0,1%) SVHC's die niet autorisatieplichtig zijn voor de EU (REACH Annex XIV).</t>
  </si>
  <si>
    <t>Behuizing bevat &lt;0,1% niet-autorisatieplichtige SVHC's.</t>
  </si>
  <si>
    <t>SVHC-GEHALTE (KAISER PERMANENTE)</t>
  </si>
  <si>
    <t>Alle homogene materialen bevatten minder dan 1.000 ppm (0,1%) SVHC's die autorisatieplichtig zijn voor de EU (REACH Annex XIV).</t>
  </si>
  <si>
    <t>Behuizing bevat &lt;0,1% autorisatieplichtige SVHC's.</t>
  </si>
  <si>
    <t>24, 24.1</t>
  </si>
  <si>
    <t>BATTERIJEN</t>
  </si>
  <si>
    <t>De inschrijver verklaart dat de batterijen in het product voldoen aan de stofbeperkingseisen en alle andere eisen van Verordening (EU) 2023/1542...</t>
  </si>
  <si>
    <t>De inschrijver dient een lijst te verstrekken van de batterijen die in het product zitten of ermee worden verkocht, inclusief hun chemische samenstelling...</t>
  </si>
  <si>
    <t>Batterijen conform EU Verordening 2023/1542.</t>
  </si>
  <si>
    <t>Inventarisatie chemische samenstelling batterijen.</t>
  </si>
  <si>
    <t>GEVARENBEOORDELING VAN STOFFEN</t>
  </si>
  <si>
    <t>De inschrijver moet aantonen dat voor stoffen die de volgende functies uitvoeren in behuizingen... (vlamvertragers, weekmakers)... er is een beoordeling van de gevaren van de stof uitgevoerd met hulpmiddelen zoals Greenscreen...</t>
  </si>
  <si>
    <t>Gevarenbeoordeling additieven via Greenscreen/Scivera.</t>
  </si>
  <si>
    <t>MILIEUBEHEERSYSTEEM</t>
  </si>
  <si>
    <t>De inschrijver dient te beschikken over een formeel, zelfverklaard EMS (Environmental management System)... Het EMS moet voldoen aan de eisen van ISO 14001.</t>
  </si>
  <si>
    <t>Formeel EMS conform ISO 14001 of EMAS.</t>
  </si>
  <si>
    <t>INZET VOOR VOORTDURENDE VERBETERING</t>
  </si>
  <si>
    <t>De inschrijver dient zich in te zetten voor voortdurende verbetering op het gebied van milieu- en sociale verantwoordelijkheid... wat moet blijken uit een schriftelijke openbare toezegging van een hoge bedrijfsfunctionaris.</t>
  </si>
  <si>
    <t>Publieke directietoezegging voor milieu/MVO.</t>
  </si>
  <si>
    <t>GEZONDHEID EN VEILIGHEID OP HET WERK</t>
  </si>
  <si>
    <t>De inschrijver verklaart te voldoen aan de prestaties op het gebied van gezondheid en veiligheid op het werk zoals beschreven in ISO 45001... ANSI/AIHA/ASSE Z10... of OHSAS 18001.</t>
  </si>
  <si>
    <t>Voldoet aan ISO 45001 of equivalent voor eigen faciliteiten.</t>
  </si>
  <si>
    <t>GEZONDHEID EN VEILIGHEID OP HET WERK IN DE TOELEVERINGSKETEN</t>
  </si>
  <si>
    <t>De inschrijver verklaart dat drie van zijn zes belangrijkste leveranciers deze onderdelen vervaardigen in toeleveringsbedrijven die aan de voorschriften voldoen of gecertificeerd zijn: ISO 45001, ANSI/AIHA/ASSE Z10, OHSAS 18001...</t>
  </si>
  <si>
    <t>50% van top-6 leveranciers ISO 45001 gecertificeerd.</t>
  </si>
  <si>
    <t>CERTIFICERING MVO-PRESTATIENORM</t>
  </si>
  <si>
    <t>De inschrijver verklaart dat alle faciliteiten... van drie van zijn belangrijkste zes leveranciers gecertificeerd zijn volgens Social Accountability (SA) 8000... of getoetst aan de RBA-Gedragscode...</t>
  </si>
  <si>
    <t>50% van top-6 leveranciers SA 8000 of RBA getoetst.</t>
  </si>
  <si>
    <t>VERANTWOORD INKOPEN VAN CONFLICTMINERALEN</t>
  </si>
  <si>
    <t>De inschrijver voert te goeder trouw due diligence uit om alle bronnen van conflictmineralen... te identificeren en concludeert dat deze afkomstig zijn uit... gerecycleerde materialen of smelterijen... [gevalideerd door RMI].</t>
  </si>
  <si>
    <t>Due diligence conflictmineralen conform RMI/OESO.</t>
  </si>
  <si>
    <t>OPENBAARMAKING CONFLICTGRONDSTOFFEN</t>
  </si>
  <si>
    <t>De inschrijver verklaart of zijn producten... conflictmineralen bevatten... en maakt informatie bekend over het gebruik en de bronnen van dergelijke mineralen. Dergelijke bekendmakingen zijn openbaar.</t>
  </si>
  <si>
    <t>Publieke transparantie over bronnen conflictmineralen.</t>
  </si>
  <si>
    <t>Item</t>
  </si>
  <si>
    <t>Omschrijving</t>
  </si>
  <si>
    <t>Opgenomen in PvE J/N</t>
  </si>
  <si>
    <t>Onderhoudskosten</t>
  </si>
  <si>
    <t>Kosten voor onderhoud en verlengde garantie</t>
  </si>
  <si>
    <t>Energieverbruik</t>
  </si>
  <si>
    <t>Kosten voor energieverbruik en koeling</t>
  </si>
  <si>
    <t>Verbouwingen</t>
  </si>
  <si>
    <t>Kosten voor aanpassingen en extra voorzieningen</t>
  </si>
  <si>
    <t>Gebruiksmaterialen</t>
  </si>
  <si>
    <t>Kosten voor disposables en sterilisatie</t>
  </si>
  <si>
    <t>Afvoer</t>
  </si>
  <si>
    <t>Kosten voor end-of-life verwerking en recycling</t>
  </si>
  <si>
    <t>Scholingskosten</t>
  </si>
  <si>
    <t>Kosten voor training en opleiding van gebruikers</t>
  </si>
  <si>
    <t>Het product is voorzien van off-stand.</t>
  </si>
  <si>
    <t>Het product is uitgerust met een off-stand, waarin het volledig uitgeschakeld is. De leverancier geeft de opstarttijd vanuit deze stand tot volledige operationele toestand.</t>
  </si>
  <si>
    <t>Formulering van gekozen niveau eis</t>
  </si>
  <si>
    <t>Samenvatting basis</t>
  </si>
  <si>
    <t>Samenvatting gevorderd</t>
  </si>
  <si>
    <t>Samenvatting gemiddeld</t>
  </si>
  <si>
    <t>Kies niveau</t>
  </si>
  <si>
    <t>Non-MEPA-criteria:</t>
  </si>
  <si>
    <t>Keuze niveau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</si>
</sst>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0"/>
      <color rgb="FF000000"/>
      <name val="Arial"/>
      <scheme val="minor"/>
    </font>
    <font>
      <sz val="11"/>
      <color theme="1"/>
      <name val="Arial"/>
      <family val="2"/>
      <scheme val="minor"/>
    </font>
    <font>
      <sz val="10"/>
      <color theme="1"/>
      <name val="Arial"/>
      <scheme val="minor"/>
    </font>
    <font>
      <sz val="10"/>
      <color rgb="FF000000"/>
      <name val="Arial Unicode MS"/>
    </font>
    <font>
      <sz val="10"/>
      <color rgb="FF000000"/>
      <name val="Arial"/>
      <family val="2"/>
      <scheme val="minor"/>
    </font>
    <font>
      <sz val="10"/>
      <color theme="1"/>
      <name val="Arial"/>
      <family val="2"/>
      <scheme val="minor"/>
    </font>
    <font>
      <b/>
      <sz val="11"/>
      <color rgb="FFFFFFFF"/>
      <name val="Calibri"/>
    </font>
    <font>
      <b/>
      <sz val="10"/>
      <color theme="1"/>
      <name val="Arial"/>
      <family val="2"/>
      <scheme val="minor"/>
    </font>
    <font>
      <sz val="11"/>
      <color rgb="FF000000"/>
      <name val="Calibri"/>
      <family val="2"/>
    </font>
    <font>
      <sz val="8"/>
      <name val="Arial"/>
      <scheme val="minor"/>
    </font>
  </fonts>
  <fills count="2">
    <fill>
      <patternFill patternType="none"/>
    </fill>
    <fill>
      <patternFill patternType="gray125"/>
    </fill>
  </fills>
  <borders count="3">
    <border>
      <left/>
      <right/>
      <top/>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diagonal/>
    </border>
  </borders>
  <cellStyleXfs count="2">
    <xf numFmtId="0" fontId="0" fillId="0" borderId="0"/>
    <xf numFmtId="0" fontId="1" fillId="0" borderId="0"/>
  </cellStyleXfs>
  <cellXfs count="27">
    <xf numFmtId="0" fontId="0" fillId="0" borderId="0" xfId="0" applyFont="1" applyAlignment="1"/>
    <xf numFmtId="0" fontId="2" fillId="0" borderId="0" xfId="0" applyFont="1" applyAlignment="1"/>
    <xf numFmtId="0" fontId="3" fillId="0" borderId="0" xfId="0" applyFont="1" applyAlignment="1">
      <alignment vertical="center"/>
    </xf>
    <xf numFmtId="0" fontId="4" fillId="0" borderId="1" xfId="0" applyFont="1" applyBorder="1" applyAlignment="1">
      <alignment wrapText="1"/>
    </xf>
    <xf numFmtId="0" fontId="4" fillId="0" borderId="1" xfId="0" applyFont="1" applyBorder="1" applyAlignment="1">
      <alignment vertical="center"/>
    </xf>
    <xf numFmtId="0" fontId="4" fillId="0" borderId="1" xfId="0" applyFont="1" applyBorder="1" applyAlignment="1">
      <alignment horizontal="right" wrapText="1"/>
    </xf>
    <xf numFmtId="0" fontId="5" fillId="0" borderId="0" xfId="0" applyFont="1" applyAlignment="1"/>
    <xf numFmtId="0" fontId="3" fillId="0" borderId="0" xfId="0" applyNumberFormat="1" applyFont="1" applyAlignment="1">
      <alignment vertical="center"/>
    </xf>
    <xf numFmtId="0" fontId="2" fillId="0" borderId="0" xfId="0" applyFont="1" applyAlignment="1">
      <alignment wrapText="1"/>
    </xf>
    <xf numFmtId="0" fontId="2" fillId="0" borderId="0" xfId="0" applyFont="1" applyAlignment="1">
      <alignment horizontal="right"/>
    </xf>
    <xf numFmtId="0" fontId="1" fillId="0" borderId="0" xfId="1"/>
    <xf numFmtId="0" fontId="6" fillId="0" borderId="0" xfId="1" applyFont="1" applyFill="1"/>
    <xf numFmtId="0" fontId="1" fillId="0" borderId="0" xfId="1" applyFill="1"/>
    <xf numFmtId="0" fontId="5" fillId="0" borderId="0" xfId="0" applyFont="1" applyBorder="1" applyAlignment="1"/>
    <xf numFmtId="0" fontId="0" fillId="0" borderId="0" xfId="0" applyFont="1" applyBorder="1" applyAlignment="1"/>
    <xf numFmtId="0" fontId="3" fillId="0" borderId="0" xfId="0" applyFont="1" applyAlignment="1">
      <alignment vertical="center" wrapText="1"/>
    </xf>
    <xf numFmtId="0" fontId="3" fillId="0" borderId="0" xfId="0" applyFont="1" applyBorder="1" applyAlignment="1">
      <alignment vertical="center" wrapText="1"/>
    </xf>
    <xf numFmtId="0" fontId="7" fillId="0" borderId="0" xfId="0" applyFont="1" applyAlignment="1"/>
    <xf numFmtId="0" fontId="5" fillId="0" borderId="0" xfId="0" applyFont="1" applyAlignment="1">
      <alignment wrapText="1"/>
    </xf>
    <xf numFmtId="0" fontId="4" fillId="0" borderId="0" xfId="0" applyFont="1" applyAlignment="1"/>
    <xf numFmtId="0" fontId="0" fillId="0" borderId="0" xfId="0" applyFont="1" applyAlignment="1">
      <alignment wrapText="1"/>
    </xf>
    <xf numFmtId="0" fontId="8" fillId="0" borderId="0" xfId="0" applyFont="1" applyAlignment="1">
      <alignment vertical="center" wrapText="1"/>
    </xf>
    <xf numFmtId="0" fontId="4" fillId="0" borderId="0" xfId="0" applyFont="1" applyBorder="1" applyAlignment="1">
      <alignment wrapText="1"/>
    </xf>
    <xf numFmtId="0" fontId="3" fillId="0" borderId="0" xfId="0" applyFont="1" applyAlignment="1">
      <alignment vertical="top" wrapText="1"/>
    </xf>
    <xf numFmtId="0" fontId="2" fillId="0" borderId="0" xfId="0" applyFont="1" applyAlignment="1">
      <alignment horizontal="left" vertical="center" wrapText="1"/>
    </xf>
    <xf numFmtId="0" fontId="5" fillId="0" borderId="0" xfId="0" applyFont="1" applyAlignment="1">
      <alignment horizontal="left" vertical="center" wrapText="1"/>
    </xf>
    <xf numFmtId="0" fontId="5" fillId="0" borderId="2" xfId="0" applyFont="1" applyBorder="1" applyAlignment="1">
      <alignment horizontal="left" vertical="center" wrapText="1"/>
    </xf>
  </cellXfs>
  <cellStyles count="2">
    <cellStyle name="Normal" xfId="0" builtinId="0"/>
    <cellStyle name="Normal 2" xfId="1" xr:uid="{0A49832F-ED82-40D2-9E69-2A4620AE9FD1}"/>
  </cellStyles>
  <dxfs count="41">
    <dxf>
      <font>
        <b val="0"/>
        <i val="0"/>
        <strike val="0"/>
        <condense val="0"/>
        <extend val="0"/>
        <outline val="0"/>
        <shadow val="0"/>
        <u val="none"/>
        <vertAlign val="baseline"/>
        <sz val="10"/>
        <color theme="1"/>
        <name val="Arial"/>
        <family val="2"/>
        <scheme val="minor"/>
      </font>
      <alignment horizontal="left" vertical="center" textRotation="0" wrapText="1" indent="0" justifyLastLine="0" shrinkToFit="0" readingOrder="0"/>
      <border diagonalUp="0" diagonalDown="0" outline="0">
        <left style="medium">
          <color rgb="FFCCCCCC"/>
        </left>
        <right style="medium">
          <color rgb="FFCCCCCC"/>
        </right>
        <top style="medium">
          <color rgb="FFCCCCCC"/>
        </top>
        <bottom style="medium">
          <color rgb="FFCCCCCC"/>
        </bottom>
      </border>
    </dxf>
    <dxf>
      <font>
        <b/>
        <i val="0"/>
        <strike val="0"/>
        <color theme="2"/>
      </font>
      <fill>
        <patternFill>
          <bgColor theme="7" tint="-0.24994659260841701"/>
        </patternFill>
      </fill>
    </dxf>
    <dxf>
      <font>
        <b/>
        <i val="0"/>
        <strike val="0"/>
        <color theme="2"/>
      </font>
      <fill>
        <patternFill>
          <bgColor theme="7" tint="-0.24994659260841701"/>
        </patternFill>
      </fill>
    </dxf>
    <dxf>
      <font>
        <b/>
        <i val="0"/>
        <strike val="0"/>
        <color theme="2"/>
      </font>
      <fill>
        <patternFill>
          <bgColor theme="7" tint="-0.24994659260841701"/>
        </patternFill>
      </fill>
    </dxf>
    <dxf>
      <font>
        <b/>
        <i val="0"/>
        <strike val="0"/>
        <color theme="2"/>
      </font>
      <fill>
        <patternFill>
          <bgColor theme="7" tint="-0.24994659260841701"/>
        </patternFill>
      </fill>
    </dxf>
    <dxf>
      <font>
        <b/>
        <i val="0"/>
        <strike val="0"/>
        <color theme="2"/>
      </font>
      <fill>
        <patternFill>
          <bgColor theme="7" tint="-0.24994659260841701"/>
        </patternFill>
      </fill>
    </dxf>
    <dxf>
      <font>
        <b/>
        <i val="0"/>
        <strike val="0"/>
        <color theme="2"/>
      </font>
      <fill>
        <patternFill>
          <bgColor theme="7" tint="-0.24994659260841701"/>
        </patternFill>
      </fill>
    </dxf>
    <dxf>
      <font>
        <b/>
        <i val="0"/>
        <strike val="0"/>
        <color theme="2"/>
      </font>
      <fill>
        <patternFill>
          <bgColor theme="7" tint="-0.24994659260841701"/>
        </patternFill>
      </fill>
    </dxf>
    <dxf>
      <font>
        <b/>
        <i val="0"/>
        <strike val="0"/>
        <color theme="2"/>
      </font>
      <fill>
        <patternFill>
          <bgColor theme="7" tint="-0.24994659260841701"/>
        </patternFill>
      </fill>
    </dxf>
    <dxf>
      <font>
        <b val="0"/>
        <i val="0"/>
        <strike val="0"/>
        <condense val="0"/>
        <extend val="0"/>
        <outline val="0"/>
        <shadow val="0"/>
        <u val="none"/>
        <vertAlign val="baseline"/>
        <sz val="10"/>
        <color rgb="FF000000"/>
        <name val="Arial Unicode MS"/>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0"/>
        <color rgb="FF000000"/>
        <name val="Arial Unicode MS"/>
        <scheme val="none"/>
      </font>
      <numFmt numFmtId="0" formatCode="General"/>
      <alignment horizontal="general" vertical="center" textRotation="0" wrapText="0" indent="0" justifyLastLine="0" shrinkToFit="0" readingOrder="0"/>
    </dxf>
    <dxf>
      <numFmt numFmtId="0" formatCode="General"/>
      <alignment horizontal="general" textRotation="0" wrapText="1" indent="0" justifyLastLine="0" shrinkToFit="0" readingOrder="0"/>
    </dxf>
    <dxf>
      <font>
        <b val="0"/>
        <i val="0"/>
        <strike val="0"/>
        <condense val="0"/>
        <extend val="0"/>
        <outline val="0"/>
        <shadow val="0"/>
        <u val="none"/>
        <vertAlign val="baseline"/>
        <sz val="10"/>
        <color rgb="FF000000"/>
        <name val="Arial"/>
        <family val="2"/>
        <scheme val="minor"/>
      </font>
      <numFmt numFmtId="0" formatCode="General"/>
      <alignment horizontal="general" vertical="bottom" textRotation="0" wrapText="1" indent="0" justifyLastLine="0" shrinkToFit="0" readingOrder="0"/>
    </dxf>
    <dxf>
      <font>
        <b val="0"/>
        <i val="0"/>
        <strike val="0"/>
        <condense val="0"/>
        <extend val="0"/>
        <outline val="0"/>
        <shadow val="0"/>
        <u val="none"/>
        <vertAlign val="baseline"/>
        <sz val="10"/>
        <color theme="1"/>
        <name val="Arial"/>
        <family val="2"/>
        <scheme val="minor"/>
      </font>
      <alignment horizontal="general" vertical="bottom" textRotation="0" wrapText="1" indent="0" justifyLastLine="0" shrinkToFit="0" readingOrder="0"/>
      <border diagonalUp="0" diagonalDown="0" outline="0">
        <left style="medium">
          <color rgb="FFCCCCCC"/>
        </left>
        <right/>
        <top style="medium">
          <color rgb="FFCCCCCC"/>
        </top>
        <bottom style="medium">
          <color rgb="FFCCCCCC"/>
        </bottom>
      </border>
    </dxf>
    <dxf>
      <font>
        <b/>
        <i val="0"/>
        <strike val="0"/>
        <color theme="0"/>
      </font>
      <fill>
        <patternFill>
          <bgColor theme="7" tint="-0.24994659260841701"/>
        </patternFill>
      </fill>
    </dxf>
    <dxf>
      <font>
        <b/>
        <i val="0"/>
        <strike val="0"/>
        <color theme="2"/>
      </font>
      <fill>
        <patternFill>
          <bgColor theme="7" tint="-0.24994659260841701"/>
        </patternFill>
      </fill>
    </dxf>
    <dxf>
      <font>
        <b/>
        <i val="0"/>
        <strike val="0"/>
        <color theme="0"/>
      </font>
      <fill>
        <patternFill>
          <bgColor theme="7" tint="-0.24994659260841701"/>
        </patternFill>
      </fill>
    </dxf>
    <dxf>
      <font>
        <b val="0"/>
        <i val="0"/>
        <strike val="0"/>
        <condense val="0"/>
        <extend val="0"/>
        <outline val="0"/>
        <shadow val="0"/>
        <u val="none"/>
        <vertAlign val="baseline"/>
        <sz val="10"/>
        <color rgb="FF000000"/>
        <name val="Arial Unicode MS"/>
        <scheme val="none"/>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0"/>
        <color theme="1"/>
        <name val="Arial Unicode MS"/>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0"/>
        <color theme="1"/>
        <name val="Arial Unicode MS"/>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0"/>
        <color theme="1"/>
        <name val="Arial Unicode MS"/>
        <scheme val="none"/>
      </font>
      <numFmt numFmtId="0" formatCode="General"/>
      <alignment horizontal="general" vertical="center" textRotation="0" wrapText="1" indent="0" justifyLastLine="0" shrinkToFit="0" readingOrder="0"/>
    </dxf>
    <dxf>
      <font>
        <b val="0"/>
        <i val="0"/>
        <strike val="0"/>
        <condense val="0"/>
        <extend val="0"/>
        <outline val="0"/>
        <shadow val="0"/>
        <u val="none"/>
        <vertAlign val="baseline"/>
        <sz val="10"/>
        <color rgb="FF000000"/>
        <name val="Arial Unicode MS"/>
        <scheme val="none"/>
      </font>
      <numFmt numFmtId="0" formatCode="General"/>
      <alignment horizontal="general" vertical="center" textRotation="0" wrapText="0" indent="0" justifyLastLine="0" shrinkToFit="0" readingOrder="0"/>
    </dxf>
    <dxf>
      <font>
        <b val="0"/>
        <i val="0"/>
        <strike val="0"/>
        <condense val="0"/>
        <extend val="0"/>
        <outline val="0"/>
        <shadow val="0"/>
        <u val="none"/>
        <vertAlign val="baseline"/>
        <sz val="10"/>
        <color rgb="FF000000"/>
        <name val="Arial Unicode MS"/>
        <scheme val="none"/>
      </font>
      <alignment horizontal="general" vertical="center" textRotation="0" wrapText="0" indent="0" justifyLastLine="0" shrinkToFit="0" readingOrder="0"/>
    </dxf>
    <dxf>
      <font>
        <b val="0"/>
        <i val="0"/>
        <strike val="0"/>
        <condense val="0"/>
        <extend val="0"/>
        <outline val="0"/>
        <shadow val="0"/>
        <u val="none"/>
        <vertAlign val="baseline"/>
        <sz val="10"/>
        <color theme="1"/>
        <name val="Arial"/>
        <family val="2"/>
        <scheme val="minor"/>
      </font>
      <alignment horizontal="general" vertical="bottom" textRotation="0" wrapText="1" indent="0" justifyLastLine="0" shrinkToFit="0" readingOrder="0"/>
      <border diagonalUp="0" diagonalDown="0">
        <left style="medium">
          <color rgb="FFCCCCCC"/>
        </left>
        <right style="medium">
          <color rgb="FFCCCCCC"/>
        </right>
        <top style="medium">
          <color rgb="FFCCCCCC"/>
        </top>
        <bottom style="medium">
          <color rgb="FFCCCCCC"/>
        </bottom>
        <vertical/>
        <horizontal/>
      </border>
    </dxf>
    <dxf>
      <font>
        <b val="0"/>
        <i val="0"/>
        <strike val="0"/>
        <condense val="0"/>
        <extend val="0"/>
        <outline val="0"/>
        <shadow val="0"/>
        <u val="none"/>
        <vertAlign val="baseline"/>
        <sz val="10"/>
        <color theme="1"/>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Unicode MS"/>
        <scheme val="none"/>
      </font>
      <alignment horizontal="general" vertical="center" textRotation="0" wrapText="1" indent="0" justifyLastLine="0" shrinkToFit="0" readingOrder="0"/>
    </dxf>
    <dxf>
      <font>
        <b val="0"/>
        <i val="0"/>
        <strike val="0"/>
        <condense val="0"/>
        <extend val="0"/>
        <outline val="0"/>
        <shadow val="0"/>
        <u val="none"/>
        <vertAlign val="baseline"/>
        <sz val="10"/>
        <color theme="1"/>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Arial"/>
        <scheme val="minor"/>
      </font>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11"/>
        <color rgb="FFFFFFFF"/>
        <name val="Calibri"/>
        <scheme val="none"/>
      </font>
      <fill>
        <patternFill patternType="none">
          <fgColor indexed="64"/>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F770F2F-0FD5-4B7E-BEA0-335567ED1C55}" name="Table6" displayName="Table6" ref="A1:C7" totalsRowShown="0" headerRowDxfId="40" dataDxfId="39" headerRowCellStyle="Normal 2" dataCellStyle="Normal 2">
  <autoFilter ref="A1:C7" xr:uid="{BF770F2F-0FD5-4B7E-BEA0-335567ED1C55}"/>
  <tableColumns count="3">
    <tableColumn id="1" xr3:uid="{381508C4-4CD8-4EEA-A07B-39A125C2DDF2}" name="Item" dataDxfId="38" dataCellStyle="Normal 2"/>
    <tableColumn id="2" xr3:uid="{4C62BCE3-B1D8-4827-818D-7A8D10AB5C99}" name="Omschrijving" dataDxfId="37" dataCellStyle="Normal 2"/>
    <tableColumn id="3" xr3:uid="{813C59CE-ED69-4D83-9918-54B2C5C421DA}" name="Opgenomen in PvE J/N" dataDxfId="36" dataCellStyle="Normal 2"/>
  </tableColumns>
  <tableStyleInfo name="TableStyleMedium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5688BBA-C121-4F88-BD9F-5889FE246CE2}" name="Table5" displayName="Table5" ref="A1:H12" totalsRowShown="0" headerRowDxfId="35">
  <autoFilter ref="A1:H12" xr:uid="{75688BBA-C121-4F88-BD9F-5889FE246CE2}"/>
  <tableColumns count="8">
    <tableColumn id="1" xr3:uid="{ED3D2AEF-F5D7-4A95-AC2D-972F93710133}" name="Nummer" dataDxfId="34"/>
    <tableColumn id="2" xr3:uid="{EE953764-F814-4DF7-AC62-5D61F59C8807}" name="1e Digit nummer" dataDxfId="33"/>
    <tableColumn id="3" xr3:uid="{58F64A9D-4B53-4B5B-AD5D-4DC5178152C2}" name="Naam criterium" dataDxfId="0"/>
    <tableColumn id="5" xr3:uid="{ABAB7775-A00E-46F8-BB66-2CEEFE361B2B}" name="Samenvatting basis" dataDxfId="20">
      <calculatedColumnFormula>Table1[[#This Row],[samenvatting_basis]]</calculatedColumnFormula>
    </tableColumn>
    <tableColumn id="13" xr3:uid="{6AAB089C-E8E1-4AE6-BECB-0F0EF6C64F35}" name="Samenvatting gemiddeld" dataDxfId="19">
      <calculatedColumnFormula>Table1[[#This Row],[samenvatting_gemiddeld]]</calculatedColumnFormula>
    </tableColumn>
    <tableColumn id="12" xr3:uid="{72604112-FC15-4B6E-8F10-2D9EEEF9F26F}" name="Samenvatting gevorderd" dataDxfId="18">
      <calculatedColumnFormula>Table1[[#This Row],[samenvatting_gevorderd]]</calculatedColumnFormula>
    </tableColumn>
    <tableColumn id="4" xr3:uid="{CD382F4A-1F1D-408A-B3A2-EA8FDC5878EB}" name="Kies niveau"/>
    <tableColumn id="6" xr3:uid="{A9F0E1FE-7476-4648-BD3A-7A6A17024D19}" name="Formulering van gekozen niveau eis" dataDxfId="32">
      <calculatedColumnFormula array="1">IF(ISBLANK($G2),"",_xlfn.XLOOKUP($C2,Bron_data!$C:$C,_xlfn.SWITCH($G2,"Basis",Bron_data!$D:$D,"Gemiddeld",Bron_data!$E:$E,"Gevorderd",Bron_data!$F:$F,"")))</calculatedColumnFormula>
    </tableColumn>
  </tableColumns>
  <tableStyleInfo name="TableStyleMedium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8142730-35BD-429A-8468-E2085334D65C}" name="Table2" displayName="Table2" ref="A1:H37" totalsRowShown="0" headerRowDxfId="31">
  <tableColumns count="8">
    <tableColumn id="1" xr3:uid="{FF5D27DD-0589-48D2-98E6-FCE419E3B057}" name="Nummer" dataDxfId="30"/>
    <tableColumn id="2" xr3:uid="{96BFFB5B-CBCC-4DCA-9992-0096226F26FC}" name="1e Digit nummer" dataDxfId="29"/>
    <tableColumn id="3" xr3:uid="{BD6D5FA9-C00C-478F-BDC2-8DE0C27D45E4}" name="Naam criterium" dataDxfId="13"/>
    <tableColumn id="8" xr3:uid="{5E5F56E1-5DBB-4360-B0B5-5205E9CCCCAF}" name="Samenvatting basis" dataDxfId="12">
      <calculatedColumnFormula>Table1[[#This Row],[samenvatting_basis]]</calculatedColumnFormula>
    </tableColumn>
    <tableColumn id="4" xr3:uid="{384A2499-DD31-4455-9A11-493F5DBDA8FC}" name="Samenvatting gemiddeld" dataDxfId="11">
      <calculatedColumnFormula>Table1[[#This Row],[samenvatting_gemiddeld]]</calculatedColumnFormula>
    </tableColumn>
    <tableColumn id="5" xr3:uid="{1FC56A52-0B6F-41E8-B7C6-FC7140ADEC30}" name="Samenvatting gevorderd" dataDxfId="9">
      <calculatedColumnFormula>Table1[[#This Row],[samenvatting_gevorderd]]</calculatedColumnFormula>
    </tableColumn>
    <tableColumn id="6" xr3:uid="{4F4F6668-8562-4990-9208-0D053D6CD69F}" name="Keuze niveau" dataDxfId="10"/>
    <tableColumn id="7" xr3:uid="{9DAFEA54-72CF-4AA3-9C43-68009EC9DC82}" name="Formulering van gekozen niveau eis" dataDxfId="17">
      <calculatedColumnFormula array="1">IF(ISBLANK($G2),"",_xlfn.XLOOKUP($C2,Bron_data!$C:$C,_xlfn.SWITCH($G2,"Basis",Bron_data!$D:$D,"Gemiddeld",Bron_data!$E:$E,"Gevorderd",Bron_data!$F:$F,"")))</calculatedColumnFormula>
    </tableColumn>
  </tableColumns>
  <tableStyleInfo name="TableStyleMedium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C6F6B9-391E-4894-8B63-ADEEC23A6184}" name="Table1" displayName="Table1" ref="A1:J37" totalsRowShown="0" headerRowDxfId="28" dataDxfId="27">
  <autoFilter ref="A1:J37" xr:uid="{40C6F6B9-391E-4894-8B63-ADEEC23A6184}"/>
  <tableColumns count="10">
    <tableColumn id="1" xr3:uid="{4A594FBB-C1C5-461A-9AF8-EA9212BAE605}" name="Nummer"/>
    <tableColumn id="2" xr3:uid="{A29FEEFD-0855-4848-A32B-54BFEDC39AD4}" name="Digit"/>
    <tableColumn id="3" xr3:uid="{08581683-25E2-442B-A620-5E2DC3508F81}" name="Unieke Naam"/>
    <tableColumn id="4" xr3:uid="{F38C520F-5B4E-490F-AC93-1C7E2F9C46AD}" name="Basis (Hele beschrijving)"/>
    <tableColumn id="5" xr3:uid="{32A8C767-1E0E-4E10-A847-224F0ECE769E}" name="Gemiddeld (Hele beschrijving)"/>
    <tableColumn id="6" xr3:uid="{67D393F1-7856-40D3-B222-FB3C0CF7EA80}" name="Gevorderd (Hele beschrijving)"/>
    <tableColumn id="7" xr3:uid="{FB1E9FC2-5643-43EE-9485-22803CE842A4}" name="samenvatting_basis"/>
    <tableColumn id="8" xr3:uid="{E14CCD05-CC21-46D2-AD9E-5EFD13EFEB37}" name="samenvatting_gemiddeld"/>
    <tableColumn id="9" xr3:uid="{9037ED09-4B16-4078-8125-160E1EF2E8D5}" name="samenvatting_gevorderd"/>
    <tableColumn id="10" xr3:uid="{CDAE627E-736D-46FA-9093-DCE73A929E64}" name="Column1"/>
  </tableColumns>
  <tableStyleInfo name="TableStyleMedium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E5B5C55-AF2B-4233-AD92-97871C3B96B5}" name="Table24" displayName="Table24" ref="A1:F37" totalsRowShown="0" headerRowDxfId="26">
  <tableColumns count="6">
    <tableColumn id="1" xr3:uid="{396C4B96-1D2A-4D1C-B735-A6F29C5472D6}" name="Nummer" dataDxfId="25"/>
    <tableColumn id="2" xr3:uid="{16126794-9E75-46DF-93AF-8FDFCD146099}" name="1e Digit nummer" dataDxfId="24"/>
    <tableColumn id="3" xr3:uid="{7F941214-05A2-414B-A186-2D18FBE7C588}" name="Naam criterium" dataDxfId="23"/>
    <tableColumn id="4" xr3:uid="{9AF1500C-42DB-4186-9162-54F0BF6166AA}" name="Niveau"/>
    <tableColumn id="5" xr3:uid="{843FA5A3-7803-43DB-AD97-16A8B8362ADE}" name="Samenvatting" dataDxfId="22">
      <calculatedColumnFormula array="1">IF(ISBLANK(D2), "",_xlfn.XLOOKUP($C2,Bron_data!$C:$C,_xlfn.SWITCH($D2,"Basis",Bron_data!$G:$G,"Gemiddeld",Bron_data!$H:$H,"Gevorderd",Bron_data!$I:$I,"")))</calculatedColumnFormula>
    </tableColumn>
    <tableColumn id="6" xr3:uid="{654888CA-4FF8-4F0A-83EE-1E31100EA268}" name="Beschrijving" dataDxfId="21">
      <calculatedColumnFormula array="1">IF(ISBLANK($D2),"",_xlfn.XLOOKUP($C2,Bron_data!$C:$C,_xlfn.SWITCH($D2,"Basis",Bron_data!$D:$D,"Gemiddeld",Bron_data!$E:$E,"Gevorderd",Bron_data!$F:$F,"")))</calculatedColumnFormula>
    </tableColumn>
  </tableColumns>
  <tableStyleInfo name="TableStyleMedium5"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96615-1F4C-4CDA-B76D-F2003FA19698}">
  <dimension ref="A1:C7"/>
  <sheetViews>
    <sheetView workbookViewId="0">
      <selection activeCell="B13" sqref="B13"/>
    </sheetView>
  </sheetViews>
  <sheetFormatPr defaultColWidth="8.7265625" defaultRowHeight="14"/>
  <cols>
    <col min="1" max="1" width="17.6328125" style="10" customWidth="1"/>
    <col min="2" max="2" width="45" style="10" bestFit="1" customWidth="1"/>
    <col min="3" max="3" width="26.54296875" style="10" customWidth="1"/>
    <col min="4" max="16384" width="8.7265625" style="10"/>
  </cols>
  <sheetData>
    <row r="1" spans="1:3" ht="14.5">
      <c r="A1" s="11" t="s">
        <v>161</v>
      </c>
      <c r="B1" s="11" t="s">
        <v>162</v>
      </c>
      <c r="C1" s="11" t="s">
        <v>163</v>
      </c>
    </row>
    <row r="2" spans="1:3">
      <c r="A2" s="12" t="s">
        <v>164</v>
      </c>
      <c r="B2" s="12" t="s">
        <v>165</v>
      </c>
      <c r="C2" s="12"/>
    </row>
    <row r="3" spans="1:3">
      <c r="A3" s="12" t="s">
        <v>174</v>
      </c>
      <c r="B3" s="12" t="s">
        <v>175</v>
      </c>
      <c r="C3" s="12"/>
    </row>
    <row r="4" spans="1:3">
      <c r="A4" s="12" t="s">
        <v>166</v>
      </c>
      <c r="B4" s="12" t="s">
        <v>167</v>
      </c>
      <c r="C4" s="12"/>
    </row>
    <row r="5" spans="1:3">
      <c r="A5" s="12" t="s">
        <v>168</v>
      </c>
      <c r="B5" s="12" t="s">
        <v>169</v>
      </c>
      <c r="C5" s="12"/>
    </row>
    <row r="6" spans="1:3">
      <c r="A6" s="12" t="s">
        <v>170</v>
      </c>
      <c r="B6" s="12" t="s">
        <v>171</v>
      </c>
      <c r="C6" s="12"/>
    </row>
    <row r="7" spans="1:3">
      <c r="A7" s="12" t="s">
        <v>172</v>
      </c>
      <c r="B7" s="12" t="s">
        <v>173</v>
      </c>
      <c r="C7" s="12"/>
    </row>
  </sheetData>
  <pageMargins left="0.75" right="0.75" top="1" bottom="1" header="0.5" footer="0.5"/>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40708-82F6-4530-B9B3-2AF34B63ABC5}">
  <dimension ref="A1:J37"/>
  <sheetViews>
    <sheetView tabSelected="1" workbookViewId="0">
      <selection activeCell="D15" sqref="D15"/>
    </sheetView>
  </sheetViews>
  <sheetFormatPr defaultRowHeight="12.5"/>
  <cols>
    <col min="1" max="1" width="5.26953125" customWidth="1"/>
    <col min="2" max="2" width="3.7265625" hidden="1" customWidth="1"/>
    <col min="3" max="3" width="17" customWidth="1"/>
    <col min="4" max="4" width="37.08984375" style="20" customWidth="1"/>
    <col min="5" max="6" width="27.36328125" style="20" customWidth="1"/>
    <col min="7" max="7" width="12.1796875" customWidth="1"/>
    <col min="8" max="8" width="80.81640625" customWidth="1"/>
    <col min="10" max="10" width="114.6328125" style="20" customWidth="1"/>
    <col min="11" max="11" width="138.453125" customWidth="1"/>
    <col min="13" max="13" width="11.81640625" customWidth="1"/>
  </cols>
  <sheetData>
    <row r="1" spans="1:10" ht="13">
      <c r="A1" s="1" t="s">
        <v>0</v>
      </c>
      <c r="B1" s="6" t="s">
        <v>19</v>
      </c>
      <c r="C1" s="6" t="s">
        <v>18</v>
      </c>
      <c r="D1" s="8" t="s">
        <v>179</v>
      </c>
      <c r="E1" s="8" t="s">
        <v>181</v>
      </c>
      <c r="F1" s="8" t="s">
        <v>180</v>
      </c>
      <c r="G1" s="1" t="s">
        <v>182</v>
      </c>
      <c r="H1" s="18" t="s">
        <v>178</v>
      </c>
      <c r="I1" s="1"/>
      <c r="J1"/>
    </row>
    <row r="2" spans="1:10" ht="37.5">
      <c r="A2" s="1">
        <v>1</v>
      </c>
      <c r="B2" s="1">
        <v>1</v>
      </c>
      <c r="C2" s="24" t="s">
        <v>25</v>
      </c>
      <c r="D2" s="15" t="str">
        <f>Table1[[#This Row],[samenvatting_basis]]</f>
        <v>Gebruik van LCA-instrumenten voor milieuvriendelijker ontwerp.</v>
      </c>
      <c r="E2" s="15" t="str">
        <f>Table1[[#This Row],[samenvatting_gemiddeld]]</f>
        <v>-</v>
      </c>
      <c r="F2" s="15" t="str">
        <f>Table1[[#This Row],[samenvatting_gevorderd]]</f>
        <v>Opgave van specifieke LCA-resultaten en methodiek.</v>
      </c>
      <c r="G2" t="s">
        <v>16</v>
      </c>
      <c r="H2" s="15" t="str" cm="1">
        <f t="array" ref="H2">IF(ISBLANK($G2),"",_xlfn.XLOOKUP($C2,Bron_data!$C:$C,_xlfn.SWITCH($G2,"Basis",Bron_data!$D:$D,"Gemiddeld",Bron_data!$E:$E,"Gevorderd",Bron_data!$F:$F,"")))</f>
        <v>De inschrijver dient de koolstofvoetafdruk-/LCA-resultaten op te geven voor representatieve of afzonderlijke modellen waarop de aanbesteding betrekking heeft, inclusief informatie over de berekening en de gebruikte methodologieën/tools.</v>
      </c>
      <c r="J2"/>
    </row>
    <row r="3" spans="1:10" ht="39">
      <c r="A3" s="1">
        <v>2</v>
      </c>
      <c r="B3" s="1">
        <v>2</v>
      </c>
      <c r="C3" s="24" t="s">
        <v>31</v>
      </c>
      <c r="D3" s="15" t="str">
        <f>Table1[[#This Row],[samenvatting_basis]]</f>
        <v>Energiebeheersysteem voor eigen vestigingen.</v>
      </c>
      <c r="E3" s="15" t="str">
        <f>Table1[[#This Row],[samenvatting_gemiddeld]]</f>
        <v>Energiebeheer voor vestigingen en productontwerp.</v>
      </c>
      <c r="F3" s="15" t="str">
        <f>Table1[[#This Row],[samenvatting_gevorderd]]</f>
        <v>Energiebeheer voor vestigingen, ontwerp en keten.</v>
      </c>
      <c r="G3" t="s">
        <v>15</v>
      </c>
      <c r="H3" s="15" t="str" cm="1">
        <f t="array" ref="H3">IF(ISBLANK($G3),"",_xlfn.XLOOKUP($C3,Bron_data!$C:$C,_xlfn.SWITCH($G3,"Basis",Bron_data!$D:$D,"Gemiddeld",Bron_data!$E:$E,"Gevorderd",Bron_data!$F:$F,"")))</f>
        <v>De inschrijver moet een beheersysteem implementeren om de energie-efficiëntie van de vestigingen en activiteiten van het bedrijf en het productontwerp aan te pakken.</v>
      </c>
      <c r="J3"/>
    </row>
    <row r="4" spans="1:10" ht="37.5">
      <c r="A4" s="9">
        <v>3</v>
      </c>
      <c r="B4" s="1">
        <v>3</v>
      </c>
      <c r="C4" s="24" t="s">
        <v>39</v>
      </c>
      <c r="D4" s="15" t="str">
        <f>Table1[[#This Row],[samenvatting_basis]]</f>
        <v>Beleid en doelen voor koolstofneutraliteit.</v>
      </c>
      <c r="E4" s="15" t="str">
        <f>Table1[[#This Row],[samenvatting_gemiddeld]]</f>
        <v>-</v>
      </c>
      <c r="F4" s="15" t="str">
        <f>Table1[[#This Row],[samenvatting_gevorderd]]</f>
        <v>Bedrijf is koolstofneutraal conform SBTI-normen.</v>
      </c>
      <c r="G4" t="s">
        <v>14</v>
      </c>
      <c r="H4" s="23" t="str" cm="1">
        <f t="array" ref="H4">IF(ISBLANK($G4),"",_xlfn.XLOOKUP($C4,Bron_data!$C:$C,_xlfn.SWITCH($G4,"Basis",Bron_data!$D:$D,"Gemiddeld",Bron_data!$E:$E,"Gevorderd",Bron_data!$F:$F,"")))</f>
        <v>De inschrijver heeft een beleid om koolstofneutraal te worden voor al zijn activiteiten en productie, met duidelijke doelen en mijlpalen. De inschrijver verstrekt informatie over de manier waarop de doelen zullen worden bereikt.</v>
      </c>
      <c r="J4"/>
    </row>
    <row r="5" spans="1:10" ht="28" customHeight="1">
      <c r="A5" s="9" t="s">
        <v>6</v>
      </c>
      <c r="B5" s="1">
        <v>3</v>
      </c>
      <c r="C5" s="24" t="s">
        <v>44</v>
      </c>
      <c r="D5" s="15" t="str">
        <f>Table1[[#This Row],[samenvatting_basis]]</f>
        <v>-</v>
      </c>
      <c r="E5" s="15" t="str">
        <f>Table1[[#This Row],[samenvatting_gemiddeld]]</f>
        <v>Publieke rapportage over groene stroom.</v>
      </c>
      <c r="F5" s="15" t="str">
        <f>Table1[[#This Row],[samenvatting_gevorderd]]</f>
        <v>-</v>
      </c>
      <c r="H5" s="15" t="str" cm="1">
        <f t="array" ref="H5">IF(ISBLANK($G5),"",_xlfn.XLOOKUP($C5,Bron_data!$C:$C,_xlfn.SWITCH($G5,"Basis",Bron_data!$D:$D,"Gemiddeld",Bron_data!$E:$E,"Gevorderd",Bron_data!$F:$F,"")))</f>
        <v/>
      </c>
      <c r="J5"/>
    </row>
    <row r="6" spans="1:10" ht="37.5">
      <c r="A6" s="9" t="s">
        <v>7</v>
      </c>
      <c r="B6" s="1">
        <v>3</v>
      </c>
      <c r="C6" s="24" t="s">
        <v>47</v>
      </c>
      <c r="D6" s="15" t="str">
        <f>Table1[[#This Row],[samenvatting_basis]]</f>
        <v>-</v>
      </c>
      <c r="E6" s="15" t="str">
        <f>Table1[[#This Row],[samenvatting_gemiddeld]]</f>
        <v>Rapportage volgens standaardkaders (CDP/TCFD).</v>
      </c>
      <c r="F6" s="15" t="str">
        <f>Table1[[#This Row],[samenvatting_gevorderd]]</f>
        <v>-</v>
      </c>
      <c r="G6" t="s">
        <v>15</v>
      </c>
      <c r="H6" s="15" t="str" cm="1">
        <f t="array" ref="H6">IF(ISBLANK($G6),"",_xlfn.XLOOKUP($C6,Bron_data!$C:$C,_xlfn.SWITCH($G6,"Basis",Bron_data!$D:$D,"Gemiddeld",Bron_data!$E:$E,"Gevorderd",Bron_data!$F:$F,"")))</f>
        <v>Rapportage voldoet aan de standaard rapportagekaders (CDP, ISSB/TCFD, etc.).</v>
      </c>
      <c r="J6"/>
    </row>
    <row r="7" spans="1:10" ht="25">
      <c r="A7" s="9" t="s">
        <v>8</v>
      </c>
      <c r="B7" s="1">
        <v>3</v>
      </c>
      <c r="C7" s="24" t="s">
        <v>50</v>
      </c>
      <c r="D7" s="15" t="str">
        <f>Table1[[#This Row],[samenvatting_basis]]</f>
        <v>-</v>
      </c>
      <c r="E7" s="15" t="str">
        <f>Table1[[#This Row],[samenvatting_gemiddeld]]</f>
        <v>-</v>
      </c>
      <c r="F7" s="15" t="str">
        <f>Table1[[#This Row],[samenvatting_gevorderd]]</f>
        <v>Meting van ingebedde koolstof per product.</v>
      </c>
      <c r="H7" s="15" t="str" cm="1">
        <f t="array" ref="H7">IF(ISBLANK($G7),"",_xlfn.XLOOKUP($C7,Bron_data!$C:$C,_xlfn.SWITCH($G7,"Basis",Bron_data!$D:$D,"Gemiddeld",Bron_data!$E:$E,"Gevorderd",Bron_data!$F:$F,"")))</f>
        <v/>
      </c>
      <c r="J7"/>
    </row>
    <row r="8" spans="1:10" ht="50">
      <c r="A8" s="1">
        <v>4</v>
      </c>
      <c r="B8" s="1">
        <v>4</v>
      </c>
      <c r="C8" s="24" t="s">
        <v>54</v>
      </c>
      <c r="D8" s="15" t="str">
        <f>Table1[[#This Row],[samenvatting_basis]]</f>
        <v>Energieverbruik per stand volgens COCIR.</v>
      </c>
      <c r="E8" s="15" t="str">
        <f>Table1[[#This Row],[samenvatting_gemiddeld]]</f>
        <v>-</v>
      </c>
      <c r="F8" s="15" t="str">
        <f>Table1[[#This Row],[samenvatting_gevorderd]]</f>
        <v>Energieverbruik bij specifiek klinisch gebruik.</v>
      </c>
      <c r="G8" t="s">
        <v>16</v>
      </c>
      <c r="H8" s="15" t="str" cm="1">
        <f t="array" ref="H8">IF(ISBLANK($G8),"",_xlfn.XLOOKUP($C8,Bron_data!$C:$C,_xlfn.SWITCH($G8,"Basis",Bron_data!$D:$D,"Gemiddeld",Bron_data!$E:$E,"Gevorderd",Bron_data!$F:$F,"")))</f>
        <v>De inschrijver dient een verklaring in van het energieverbruik van de medische beeldvormingsapparatuur waarop de aanbesteding betrekking heeft, volgens het in de aanbesteding gedefinieerde scenario (aantal onderzoeken per dag en type onderzoeken).</v>
      </c>
      <c r="J8"/>
    </row>
    <row r="9" spans="1:10" ht="50">
      <c r="A9" s="1">
        <v>5</v>
      </c>
      <c r="B9" s="1">
        <v>5</v>
      </c>
      <c r="C9" s="25" t="s">
        <v>59</v>
      </c>
      <c r="D9" s="15" t="str">
        <f>Table1[[#This Row],[samenvatting_basis]]</f>
        <v>Voorzien van energie-spaarstand.</v>
      </c>
      <c r="E9" s="15" t="str">
        <f>Table1[[#This Row],[samenvatting_gemiddeld]]</f>
        <v>-</v>
      </c>
      <c r="F9" s="15" t="str">
        <f>Table1[[#This Row],[samenvatting_gevorderd]]</f>
        <v>Configureerbaar energiebeheer en optimalisatie-ondersteuning.</v>
      </c>
      <c r="G9" t="s">
        <v>16</v>
      </c>
      <c r="H9" s="15" t="str" cm="1">
        <f t="array" ref="H9">IF(ISBLANK($G9),"",_xlfn.XLOOKUP($C9,Bron_data!$C:$C,_xlfn.SWITCH($G9,"Basis",Bron_data!$D:$D,"Gemiddeld",Bron_data!$E:$E,"Gevorderd",Bron_data!$F:$F,"")))</f>
        <v>Het product is uitgerust met door de gebruiker te configureren opties voor energiebeheer. De inschrijver dient ondersteuning te bieden bij het traceren en optimaliseren van het energieverbruik van het medische hulpmiddel waarop de aanbesteding betrekking heeft gedurende de gehele levenscyclus.</v>
      </c>
      <c r="J9"/>
    </row>
    <row r="10" spans="1:10" ht="75">
      <c r="A10" s="1">
        <v>6</v>
      </c>
      <c r="B10" s="1">
        <v>6</v>
      </c>
      <c r="C10" s="24" t="s">
        <v>64</v>
      </c>
      <c r="D10" s="15" t="str">
        <f>Table1[[#This Row],[samenvatting_basis]]</f>
        <v>Instructies voor maximaal milieurendement bij gebruik.</v>
      </c>
      <c r="E10" s="15" t="str">
        <f>Table1[[#This Row],[samenvatting_gemiddeld]]</f>
        <v>-</v>
      </c>
      <c r="F10" s="15" t="str">
        <f>Table1[[#This Row],[samenvatting_gevorderd]]</f>
        <v>-</v>
      </c>
      <c r="G10" t="s">
        <v>14</v>
      </c>
      <c r="H10" s="15" t="str" cm="1">
        <f t="array" ref="H10">IF(ISBLANK($G10),"",_xlfn.XLOOKUP($C10,Bron_data!$C:$C,_xlfn.SWITCH($G10,"Basis",Bron_data!$D:$D,"Gemiddeld",Bron_data!$E:$E,"Gevorderd",Bron_data!$F:$F,"")))</f>
        <v>De inschrijver dient instructies te verstrekken over hoe de milieuprestaties van het specifieke medische hulpmiddel kunnen worden gemaximaliseerd in schriftelijke vorm... De instructies moeten samen met de apparatuur beschikbaar worden gesteld... De documentatie moet ten minste instructies bevatten voor gebruikers over hoe het hulpmiddel te gebruiken zonder de klinische prestaties in gevaar te brengen, zodat de milieueffecten tijdens installatie, gebruik en onderhoud tot een minimum worden beperkt...</v>
      </c>
      <c r="J10"/>
    </row>
    <row r="11" spans="1:10" ht="50.5" thickBot="1">
      <c r="A11" s="1">
        <v>7</v>
      </c>
      <c r="B11" s="1">
        <v>7</v>
      </c>
      <c r="C11" s="24" t="s">
        <v>67</v>
      </c>
      <c r="D11" s="15" t="str">
        <f>Table1[[#This Row],[samenvatting_basis]]</f>
        <v>-</v>
      </c>
      <c r="E11" s="15" t="str">
        <f>Table1[[#This Row],[samenvatting_gemiddeld]]</f>
        <v>Opleiding over optimale energie-instellingen.</v>
      </c>
      <c r="F11" s="15" t="str">
        <f>Table1[[#This Row],[samenvatting_gevorderd]]</f>
        <v>-</v>
      </c>
      <c r="G11" t="s">
        <v>15</v>
      </c>
      <c r="H11" s="15" t="str" cm="1">
        <f t="array" ref="H11">IF(ISBLANK($G11),"",_xlfn.XLOOKUP($C11,Bron_data!$C:$C,_xlfn.SWITCH($G11,"Basis",Bron_data!$D:$D,"Gemiddeld",Bron_data!$E:$E,"Gevorderd",Bron_data!$F:$F,"")))</f>
        <v>De inschrijver moet opleiding voor de eindgebruiker voorzien die elementen omvat over het instellen en afstellen van de energieparameters van de apparatuur (bv. stand-bystand) om het elektriciteitsgebruik te optimaliseren.</v>
      </c>
      <c r="J11"/>
    </row>
    <row r="12" spans="1:10" ht="38" thickBot="1">
      <c r="A12" s="13">
        <v>15</v>
      </c>
      <c r="B12" s="13">
        <v>15</v>
      </c>
      <c r="C12" s="26" t="s">
        <v>101</v>
      </c>
      <c r="D12" s="3" t="s">
        <v>103</v>
      </c>
      <c r="E12" s="3" t="s">
        <v>5</v>
      </c>
      <c r="F12" s="3" t="s">
        <v>5</v>
      </c>
      <c r="G12" s="14" t="s">
        <v>14</v>
      </c>
      <c r="H12" s="16" t="str" cm="1">
        <f t="array" ref="H12">IF(ISBLANK($G12),"",_xlfn.XLOOKUP($C12,Bron_data!$C:$C,_xlfn.SWITCH($G12,"Basis",Bron_data!$D:$D,"Gemiddeld",Bron_data!$E:$E,"Gevorderd",Bron_data!$F:$F,"")))</f>
        <v>De inschrijver dient ervoor te zorgen dat de verwerking van AEEA... wordt uitgevoerd door inrichtingen die voldoen aan de eisen van de volgende normen: Europese normen EN 50625 en EN 50614... Responsible Recycling (R2)-standaard... e-Stewards standaard...</v>
      </c>
      <c r="J12"/>
    </row>
    <row r="13" spans="1:10">
      <c r="A13" s="1"/>
      <c r="B13" s="1"/>
      <c r="C13" s="1"/>
      <c r="D13" s="15"/>
      <c r="E13" s="15"/>
      <c r="F13" s="15"/>
    </row>
    <row r="14" spans="1:10">
      <c r="A14" s="1"/>
      <c r="B14" s="1"/>
      <c r="C14" s="1"/>
      <c r="D14" s="15"/>
      <c r="E14" s="15"/>
      <c r="F14" s="15"/>
    </row>
    <row r="15" spans="1:10" ht="13">
      <c r="A15" s="17" t="s">
        <v>183</v>
      </c>
      <c r="B15" s="1"/>
      <c r="C15" s="1"/>
      <c r="D15" s="15"/>
      <c r="E15" s="15"/>
      <c r="F15" s="15"/>
    </row>
    <row r="16" spans="1:10" ht="29">
      <c r="A16" s="1"/>
      <c r="B16" s="1"/>
      <c r="C16" s="18" t="s">
        <v>59</v>
      </c>
      <c r="E16" s="15"/>
      <c r="F16" s="15" t="s">
        <v>176</v>
      </c>
      <c r="G16" s="19"/>
      <c r="J16" s="21" t="s">
        <v>177</v>
      </c>
    </row>
    <row r="17" spans="1:6">
      <c r="A17" s="1"/>
      <c r="B17" s="1"/>
      <c r="C17" s="1"/>
      <c r="D17" s="15"/>
      <c r="E17" s="15"/>
      <c r="F17" s="15"/>
    </row>
    <row r="18" spans="1:6">
      <c r="A18" s="1"/>
      <c r="B18" s="1"/>
      <c r="C18" s="1"/>
      <c r="D18" s="15"/>
      <c r="E18" s="15"/>
      <c r="F18" s="15"/>
    </row>
    <row r="19" spans="1:6">
      <c r="A19" s="1"/>
      <c r="B19" s="1"/>
      <c r="C19" s="1"/>
      <c r="D19" s="15"/>
      <c r="E19" s="15"/>
      <c r="F19" s="15"/>
    </row>
    <row r="20" spans="1:6">
      <c r="A20" s="1"/>
      <c r="B20" s="1"/>
      <c r="C20" s="1"/>
      <c r="D20" s="15"/>
      <c r="E20" s="15"/>
      <c r="F20" s="15"/>
    </row>
    <row r="21" spans="1:6">
      <c r="A21" s="1"/>
      <c r="B21" s="1"/>
      <c r="C21" s="1"/>
      <c r="D21" s="15"/>
      <c r="E21" s="15"/>
      <c r="F21" s="15"/>
    </row>
    <row r="22" spans="1:6">
      <c r="A22" s="1"/>
      <c r="B22" s="1"/>
      <c r="C22" s="1"/>
      <c r="D22" s="15"/>
      <c r="E22" s="15"/>
      <c r="F22" s="15"/>
    </row>
    <row r="23" spans="1:6">
      <c r="A23" s="1"/>
      <c r="B23" s="1"/>
      <c r="C23" s="1"/>
      <c r="D23" s="15"/>
      <c r="E23" s="15"/>
      <c r="F23" s="15"/>
    </row>
    <row r="24" spans="1:6">
      <c r="A24" s="1"/>
      <c r="B24" s="1"/>
      <c r="C24" s="1"/>
      <c r="D24" s="15"/>
      <c r="E24" s="15"/>
      <c r="F24" s="15"/>
    </row>
    <row r="25" spans="1:6">
      <c r="A25" s="1"/>
      <c r="B25" s="1"/>
      <c r="C25" s="1"/>
      <c r="D25" s="15"/>
      <c r="E25" s="15"/>
      <c r="F25" s="15"/>
    </row>
    <row r="26" spans="1:6">
      <c r="A26" s="1"/>
      <c r="B26" s="1"/>
      <c r="C26" s="1"/>
      <c r="D26" s="15"/>
      <c r="E26" s="15"/>
      <c r="F26" s="15"/>
    </row>
    <row r="27" spans="1:6">
      <c r="A27" s="1"/>
      <c r="B27" s="1"/>
      <c r="C27" s="1"/>
      <c r="D27" s="15"/>
      <c r="E27" s="15"/>
      <c r="F27" s="15"/>
    </row>
    <row r="28" spans="1:6">
      <c r="A28" s="1"/>
      <c r="B28" s="1"/>
      <c r="C28" s="1"/>
      <c r="D28" s="15"/>
      <c r="E28" s="15"/>
      <c r="F28" s="15"/>
    </row>
    <row r="29" spans="1:6">
      <c r="A29" s="1"/>
      <c r="B29" s="1"/>
      <c r="C29" s="1"/>
      <c r="D29" s="15"/>
      <c r="E29" s="15"/>
      <c r="F29" s="15"/>
    </row>
    <row r="30" spans="1:6">
      <c r="A30" s="1"/>
      <c r="B30" s="1"/>
      <c r="C30" s="1"/>
      <c r="D30" s="15"/>
      <c r="E30" s="15"/>
      <c r="F30" s="15"/>
    </row>
    <row r="31" spans="1:6">
      <c r="A31" s="1"/>
      <c r="B31" s="1"/>
      <c r="C31" s="1"/>
      <c r="D31" s="15"/>
      <c r="E31" s="15"/>
      <c r="F31" s="15"/>
    </row>
    <row r="32" spans="1:6">
      <c r="A32" s="1"/>
      <c r="B32" s="1"/>
      <c r="C32" s="1"/>
      <c r="D32" s="15"/>
      <c r="E32" s="15"/>
      <c r="F32" s="15"/>
    </row>
    <row r="33" spans="1:6">
      <c r="A33" s="1"/>
      <c r="B33" s="1"/>
      <c r="C33" s="1"/>
      <c r="D33" s="15"/>
      <c r="E33" s="15"/>
      <c r="F33" s="15"/>
    </row>
    <row r="34" spans="1:6">
      <c r="A34" s="1"/>
      <c r="B34" s="1"/>
      <c r="C34" s="1"/>
      <c r="D34" s="15"/>
      <c r="E34" s="15"/>
      <c r="F34" s="15"/>
    </row>
    <row r="35" spans="1:6">
      <c r="A35" s="1"/>
      <c r="B35" s="1"/>
      <c r="C35" s="1"/>
      <c r="D35" s="15"/>
      <c r="E35" s="15"/>
      <c r="F35" s="15"/>
    </row>
    <row r="36" spans="1:6">
      <c r="A36" s="1"/>
      <c r="B36" s="1"/>
      <c r="C36" s="1"/>
      <c r="D36" s="15"/>
      <c r="E36" s="15"/>
      <c r="F36" s="15"/>
    </row>
    <row r="37" spans="1:6">
      <c r="A37" s="6"/>
      <c r="B37" s="6"/>
      <c r="C37" s="6"/>
      <c r="D37" s="15"/>
      <c r="E37" s="15"/>
      <c r="F37" s="15"/>
    </row>
  </sheetData>
  <phoneticPr fontId="9" type="noConversion"/>
  <conditionalFormatting sqref="D2:D15 D17:D1048576 F16">
    <cfRule type="expression" dxfId="16" priority="5">
      <formula>$G2="Basis"</formula>
    </cfRule>
  </conditionalFormatting>
  <conditionalFormatting sqref="E2:E1048576">
    <cfRule type="expression" dxfId="15" priority="4">
      <formula>$G2="Gemiddeld"</formula>
    </cfRule>
  </conditionalFormatting>
  <conditionalFormatting sqref="F2:F1048576">
    <cfRule type="expression" dxfId="14" priority="1">
      <formula>$G2="Gevorderd"</formula>
    </cfRule>
  </conditionalFormatting>
  <dataValidations count="1">
    <dataValidation type="list" allowBlank="1" showInputMessage="1" showErrorMessage="1" sqref="G2:G12" xr:uid="{491D330E-782B-49B3-B5E3-350C738480FB}">
      <formula1>"Basis, Gemiddeld, Gevorderd"</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F1450-5F5C-432E-A1F0-5EE18ACCCDC7}">
  <dimension ref="A1:I38"/>
  <sheetViews>
    <sheetView topLeftCell="A2" workbookViewId="0">
      <selection activeCell="B2" sqref="B2:B37"/>
    </sheetView>
  </sheetViews>
  <sheetFormatPr defaultRowHeight="12.5"/>
  <cols>
    <col min="1" max="1" width="5.7265625" customWidth="1"/>
    <col min="2" max="2" width="6.453125" hidden="1" customWidth="1"/>
    <col min="3" max="3" width="28" customWidth="1"/>
    <col min="4" max="4" width="29.453125" style="20" customWidth="1"/>
    <col min="5" max="5" width="31.54296875" style="20" customWidth="1"/>
    <col min="6" max="6" width="29.7265625" style="20" customWidth="1"/>
    <col min="7" max="7" width="9.453125" bestFit="1" customWidth="1"/>
    <col min="8" max="8" width="55.6328125" customWidth="1"/>
  </cols>
  <sheetData>
    <row r="1" spans="1:9" ht="13.5" thickBot="1">
      <c r="A1" s="1" t="s">
        <v>0</v>
      </c>
      <c r="B1" s="6" t="s">
        <v>19</v>
      </c>
      <c r="C1" s="1" t="s">
        <v>18</v>
      </c>
      <c r="D1" s="18" t="s">
        <v>179</v>
      </c>
      <c r="E1" s="18" t="s">
        <v>181</v>
      </c>
      <c r="F1" s="18" t="s">
        <v>180</v>
      </c>
      <c r="G1" s="6" t="s">
        <v>184</v>
      </c>
      <c r="H1" s="6" t="s">
        <v>178</v>
      </c>
      <c r="I1" s="1"/>
    </row>
    <row r="2" spans="1:9" ht="25.5" thickBot="1">
      <c r="A2" s="1">
        <v>1</v>
      </c>
      <c r="B2" s="1">
        <v>1</v>
      </c>
      <c r="C2" s="3" t="s">
        <v>25</v>
      </c>
      <c r="D2" s="22" t="str">
        <f>Table1[[#This Row],[samenvatting_basis]]</f>
        <v>Gebruik van LCA-instrumenten voor milieuvriendelijker ontwerp.</v>
      </c>
      <c r="E2" s="20" t="str">
        <f>Table1[[#This Row],[samenvatting_gemiddeld]]</f>
        <v>-</v>
      </c>
      <c r="F2" s="15" t="str">
        <f>Table1[[#This Row],[samenvatting_gevorderd]]</f>
        <v>Opgave van specifieke LCA-resultaten en methodiek.</v>
      </c>
      <c r="G2" t="s">
        <v>15</v>
      </c>
      <c r="H2" s="2" t="str" cm="1">
        <f t="array" ref="H2">IF(ISBLANK($G2),"",_xlfn.XLOOKUP($C2,Bron_data!$C:$C,_xlfn.SWITCH($G2,"Basis",Bron_data!$D:$D,"Gemiddeld",Bron_data!$E:$E,"Gevorderd",Bron_data!$F:$F,"")))</f>
        <v>-</v>
      </c>
    </row>
    <row r="3" spans="1:9" ht="25.5" thickBot="1">
      <c r="A3" s="1">
        <v>2</v>
      </c>
      <c r="B3" s="1">
        <v>2</v>
      </c>
      <c r="C3" s="3" t="s">
        <v>31</v>
      </c>
      <c r="D3" s="22" t="str">
        <f>Table1[[#This Row],[samenvatting_basis]]</f>
        <v>Energiebeheersysteem voor eigen vestigingen.</v>
      </c>
      <c r="E3" s="20" t="str">
        <f>Table1[[#This Row],[samenvatting_gemiddeld]]</f>
        <v>Energiebeheer voor vestigingen en productontwerp.</v>
      </c>
      <c r="F3" s="15" t="str">
        <f>Table1[[#This Row],[samenvatting_gevorderd]]</f>
        <v>Energiebeheer voor vestigingen, ontwerp en keten.</v>
      </c>
      <c r="G3" t="s">
        <v>15</v>
      </c>
      <c r="H3" s="2" t="str" cm="1">
        <f t="array" ref="H3">IF(ISBLANK($G3),"",_xlfn.XLOOKUP($C3,Bron_data!$C:$C,_xlfn.SWITCH($G3,"Basis",Bron_data!$D:$D,"Gemiddeld",Bron_data!$E:$E,"Gevorderd",Bron_data!$F:$F,"")))</f>
        <v>De inschrijver moet een beheersysteem implementeren om de energie-efficiëntie van de vestigingen en activiteiten van het bedrijf en het productontwerp aan te pakken.</v>
      </c>
    </row>
    <row r="4" spans="1:9" ht="25.5" thickBot="1">
      <c r="A4" s="1">
        <v>3</v>
      </c>
      <c r="B4" s="1">
        <v>3</v>
      </c>
      <c r="C4" s="3" t="s">
        <v>39</v>
      </c>
      <c r="D4" s="22" t="str">
        <f>Table1[[#This Row],[samenvatting_basis]]</f>
        <v>Beleid en doelen voor koolstofneutraliteit.</v>
      </c>
      <c r="E4" s="20" t="str">
        <f>Table1[[#This Row],[samenvatting_gemiddeld]]</f>
        <v>-</v>
      </c>
      <c r="F4" s="15" t="str">
        <f>Table1[[#This Row],[samenvatting_gevorderd]]</f>
        <v>Bedrijf is koolstofneutraal conform SBTI-normen.</v>
      </c>
      <c r="G4" t="s">
        <v>15</v>
      </c>
      <c r="H4" s="2" t="str" cm="1">
        <f t="array" ref="H4">IF(ISBLANK($G4),"",_xlfn.XLOOKUP($C4,Bron_data!$C:$C,_xlfn.SWITCH($G4,"Basis",Bron_data!$D:$D,"Gemiddeld",Bron_data!$E:$E,"Gevorderd",Bron_data!$F:$F,"")))</f>
        <v>-</v>
      </c>
    </row>
    <row r="5" spans="1:9" ht="25.5" thickBot="1">
      <c r="A5" s="1" t="s">
        <v>6</v>
      </c>
      <c r="B5" s="1">
        <v>3</v>
      </c>
      <c r="C5" s="3" t="s">
        <v>44</v>
      </c>
      <c r="D5" s="22" t="str">
        <f>Table1[[#This Row],[samenvatting_basis]]</f>
        <v>-</v>
      </c>
      <c r="E5" s="20" t="str">
        <f>Table1[[#This Row],[samenvatting_gemiddeld]]</f>
        <v>Publieke rapportage over groene stroom.</v>
      </c>
      <c r="F5" s="15" t="str">
        <f>Table1[[#This Row],[samenvatting_gevorderd]]</f>
        <v>-</v>
      </c>
      <c r="G5" t="s">
        <v>14</v>
      </c>
      <c r="H5" s="2" t="str" cm="1">
        <f t="array" ref="H5">IF(ISBLANK($G5),"",_xlfn.XLOOKUP($C5,Bron_data!$C:$C,_xlfn.SWITCH($G5,"Basis",Bron_data!$D:$D,"Gemiddeld",Bron_data!$E:$E,"Gevorderd",Bron_data!$F:$F,"")))</f>
        <v>-</v>
      </c>
    </row>
    <row r="6" spans="1:9" ht="25.5" thickBot="1">
      <c r="A6" s="1" t="s">
        <v>7</v>
      </c>
      <c r="B6" s="1">
        <v>3</v>
      </c>
      <c r="C6" s="3" t="s">
        <v>47</v>
      </c>
      <c r="D6" s="22" t="str">
        <f>Table1[[#This Row],[samenvatting_basis]]</f>
        <v>-</v>
      </c>
      <c r="E6" s="20" t="str">
        <f>Table1[[#This Row],[samenvatting_gemiddeld]]</f>
        <v>Rapportage volgens standaardkaders (CDP/TCFD).</v>
      </c>
      <c r="F6" s="15" t="str">
        <f>Table1[[#This Row],[samenvatting_gevorderd]]</f>
        <v>-</v>
      </c>
      <c r="G6" t="s">
        <v>15</v>
      </c>
      <c r="H6" s="2" t="str" cm="1">
        <f t="array" ref="H6">IF(ISBLANK($G6),"",_xlfn.XLOOKUP($C6,Bron_data!$C:$C,_xlfn.SWITCH($G6,"Basis",Bron_data!$D:$D,"Gemiddeld",Bron_data!$E:$E,"Gevorderd",Bron_data!$F:$F,"")))</f>
        <v>Rapportage voldoet aan de standaard rapportagekaders (CDP, ISSB/TCFD, etc.).</v>
      </c>
    </row>
    <row r="7" spans="1:9" ht="13" thickBot="1">
      <c r="A7" s="1" t="s">
        <v>8</v>
      </c>
      <c r="B7" s="1">
        <v>3</v>
      </c>
      <c r="C7" s="3" t="s">
        <v>50</v>
      </c>
      <c r="D7" s="22" t="str">
        <f>Table1[[#This Row],[samenvatting_basis]]</f>
        <v>-</v>
      </c>
      <c r="E7" s="20" t="str">
        <f>Table1[[#This Row],[samenvatting_gemiddeld]]</f>
        <v>-</v>
      </c>
      <c r="F7" s="15" t="str">
        <f>Table1[[#This Row],[samenvatting_gevorderd]]</f>
        <v>Meting van ingebedde koolstof per product.</v>
      </c>
      <c r="G7" t="s">
        <v>14</v>
      </c>
      <c r="H7" s="2" t="str" cm="1">
        <f t="array" ref="H7">IF(ISBLANK($G7),"",_xlfn.XLOOKUP($C7,Bron_data!$C:$C,_xlfn.SWITCH($G7,"Basis",Bron_data!$D:$D,"Gemiddeld",Bron_data!$E:$E,"Gevorderd",Bron_data!$F:$F,"")))</f>
        <v>-</v>
      </c>
    </row>
    <row r="8" spans="1:9" ht="25.5" thickBot="1">
      <c r="A8" s="1">
        <v>4</v>
      </c>
      <c r="B8" s="1">
        <v>4</v>
      </c>
      <c r="C8" s="3" t="s">
        <v>54</v>
      </c>
      <c r="D8" s="22" t="str">
        <f>Table1[[#This Row],[samenvatting_basis]]</f>
        <v>Energieverbruik per stand volgens COCIR.</v>
      </c>
      <c r="E8" s="20" t="str">
        <f>Table1[[#This Row],[samenvatting_gemiddeld]]</f>
        <v>-</v>
      </c>
      <c r="F8" s="15" t="str">
        <f>Table1[[#This Row],[samenvatting_gevorderd]]</f>
        <v>Energieverbruik bij specifiek klinisch gebruik.</v>
      </c>
      <c r="G8" t="s">
        <v>14</v>
      </c>
      <c r="H8" s="2" t="str" cm="1">
        <f t="array" ref="H8">IF(ISBLANK($G8),"",_xlfn.XLOOKUP($C8,Bron_data!$C:$C,_xlfn.SWITCH($G8,"Basis",Bron_data!$D:$D,"Gemiddeld",Bron_data!$E:$E,"Gevorderd",Bron_data!$F:$F,"")))</f>
        <v>De inschrijver verstrekt het gemeten energieverbruik van de medische beeldvormingsapparaten waarop de aanbesteding betrekking heeft volgens de COCIR-methodologie' en het energieverbruik per bedrijfsstand.</v>
      </c>
    </row>
    <row r="9" spans="1:9" ht="25.5" thickBot="1">
      <c r="A9" s="1">
        <v>5</v>
      </c>
      <c r="B9" s="1">
        <v>5</v>
      </c>
      <c r="C9" s="3" t="s">
        <v>59</v>
      </c>
      <c r="D9" s="22" t="str">
        <f>Table1[[#This Row],[samenvatting_basis]]</f>
        <v>Voorzien van energie-spaarstand.</v>
      </c>
      <c r="E9" s="20" t="str">
        <f>Table1[[#This Row],[samenvatting_gemiddeld]]</f>
        <v>-</v>
      </c>
      <c r="F9" s="15" t="str">
        <f>Table1[[#This Row],[samenvatting_gevorderd]]</f>
        <v>Configureerbaar energiebeheer en optimalisatie-ondersteuning.</v>
      </c>
      <c r="G9" t="s">
        <v>16</v>
      </c>
      <c r="H9" s="2" t="str" cm="1">
        <f t="array" ref="H9">IF(ISBLANK($G9),"",_xlfn.XLOOKUP($C9,Bron_data!$C:$C,_xlfn.SWITCH($G9,"Basis",Bron_data!$D:$D,"Gemiddeld",Bron_data!$E:$E,"Gevorderd",Bron_data!$F:$F,"")))</f>
        <v>Het product is uitgerust met door de gebruiker te configureren opties voor energiebeheer. De inschrijver dient ondersteuning te bieden bij het traceren en optimaliseren van het energieverbruik van het medische hulpmiddel waarop de aanbesteding betrekking heeft gedurende de gehele levenscyclus.</v>
      </c>
    </row>
    <row r="10" spans="1:9" ht="25.5" thickBot="1">
      <c r="A10" s="1">
        <v>6</v>
      </c>
      <c r="B10" s="1">
        <v>6</v>
      </c>
      <c r="C10" s="3" t="s">
        <v>64</v>
      </c>
      <c r="D10" s="22" t="str">
        <f>Table1[[#This Row],[samenvatting_basis]]</f>
        <v>Instructies voor maximaal milieurendement bij gebruik.</v>
      </c>
      <c r="E10" s="20" t="str">
        <f>Table1[[#This Row],[samenvatting_gemiddeld]]</f>
        <v>-</v>
      </c>
      <c r="F10" s="15" t="str">
        <f>Table1[[#This Row],[samenvatting_gevorderd]]</f>
        <v>-</v>
      </c>
      <c r="G10" t="s">
        <v>14</v>
      </c>
      <c r="H10" s="2" t="str" cm="1">
        <f t="array" ref="H10">IF(ISBLANK($G10),"",_xlfn.XLOOKUP($C10,Bron_data!$C:$C,_xlfn.SWITCH($G10,"Basis",Bron_data!$D:$D,"Gemiddeld",Bron_data!$E:$E,"Gevorderd",Bron_data!$F:$F,"")))</f>
        <v>De inschrijver dient instructies te verstrekken over hoe de milieuprestaties van het specifieke medische hulpmiddel kunnen worden gemaximaliseerd in schriftelijke vorm... De instructies moeten samen met de apparatuur beschikbaar worden gesteld... De documentatie moet ten minste instructies bevatten voor gebruikers over hoe het hulpmiddel te gebruiken zonder de klinische prestaties in gevaar te brengen, zodat de milieueffecten tijdens installatie, gebruik en onderhoud tot een minimum worden beperkt...</v>
      </c>
    </row>
    <row r="11" spans="1:9" ht="38" thickBot="1">
      <c r="A11" s="1">
        <v>7</v>
      </c>
      <c r="B11" s="1">
        <v>7</v>
      </c>
      <c r="C11" s="3" t="s">
        <v>67</v>
      </c>
      <c r="D11" s="22" t="str">
        <f>Table1[[#This Row],[samenvatting_basis]]</f>
        <v>-</v>
      </c>
      <c r="E11" s="20" t="str">
        <f>Table1[[#This Row],[samenvatting_gemiddeld]]</f>
        <v>Opleiding over optimale energie-instellingen.</v>
      </c>
      <c r="F11" s="15" t="str">
        <f>Table1[[#This Row],[samenvatting_gevorderd]]</f>
        <v>-</v>
      </c>
      <c r="G11" t="s">
        <v>15</v>
      </c>
      <c r="H11" s="2" t="str" cm="1">
        <f t="array" ref="H11">IF(ISBLANK($G11),"",_xlfn.XLOOKUP($C11,Bron_data!$C:$C,_xlfn.SWITCH($G11,"Basis",Bron_data!$D:$D,"Gemiddeld",Bron_data!$E:$E,"Gevorderd",Bron_data!$F:$F,"")))</f>
        <v>De inschrijver moet opleiding voor de eindgebruiker voorzien die elementen omvat over het instellen en afstellen van de energieparameters van de apparatuur (bv. stand-bystand) om het elektriciteitsgebruik te optimaliseren.</v>
      </c>
    </row>
    <row r="12" spans="1:9" ht="13" thickBot="1">
      <c r="A12" s="1">
        <v>8</v>
      </c>
      <c r="B12" s="1">
        <v>8</v>
      </c>
      <c r="C12" s="3" t="s">
        <v>71</v>
      </c>
      <c r="D12" s="22" t="str">
        <f>Table1[[#This Row],[samenvatting_basis]]</f>
        <v>-</v>
      </c>
      <c r="E12" s="20" t="str">
        <f>Table1[[#This Row],[samenvatting_gemiddeld]]</f>
        <v>-</v>
      </c>
      <c r="F12" s="15" t="str">
        <f>Table1[[#This Row],[samenvatting_gevorderd]]</f>
        <v>Opgave van gerecycled/biogebaseerd plastic en metaal.</v>
      </c>
      <c r="G12" t="s">
        <v>14</v>
      </c>
      <c r="H12" s="2" t="str" cm="1">
        <f t="array" ref="H12">IF(ISBLANK($G12),"",_xlfn.XLOOKUP($C12,Bron_data!$C:$C,_xlfn.SWITCH($G12,"Basis",Bron_data!$D:$D,"Gemiddeld",Bron_data!$E:$E,"Gevorderd",Bron_data!$F:$F,"")))</f>
        <v>-</v>
      </c>
    </row>
    <row r="13" spans="1:9" ht="13.5" customHeight="1" thickBot="1">
      <c r="A13" s="1">
        <v>9</v>
      </c>
      <c r="B13" s="1">
        <v>9</v>
      </c>
      <c r="C13" s="3" t="s">
        <v>74</v>
      </c>
      <c r="D13" s="22" t="str">
        <f>Table1[[#This Row],[samenvatting_basis]]</f>
        <v>-</v>
      </c>
      <c r="E13" s="20" t="str">
        <f>Table1[[#This Row],[samenvatting_gemiddeld]]</f>
        <v>Revisieprogramma conform IEC63077 en terugnamesysteem.</v>
      </c>
      <c r="F13" s="15" t="str">
        <f>Table1[[#This Row],[samenvatting_gevorderd]]</f>
        <v>-</v>
      </c>
      <c r="H13" s="2" t="str" cm="1">
        <f t="array" ref="H13">IF(ISBLANK($G13),"",_xlfn.XLOOKUP($C13,Bron_data!$C:$C,_xlfn.SWITCH($G13,"Basis",Bron_data!$D:$D,"Gemiddeld",Bron_data!$E:$E,"Gevorderd",Bron_data!$F:$F,"")))</f>
        <v/>
      </c>
    </row>
    <row r="14" spans="1:9" ht="13" thickBot="1">
      <c r="A14" s="1">
        <v>10</v>
      </c>
      <c r="B14" s="1">
        <v>10</v>
      </c>
      <c r="C14" s="3" t="s">
        <v>77</v>
      </c>
      <c r="D14" s="22" t="str">
        <f>Table1[[#This Row],[samenvatting_basis]]</f>
        <v>-</v>
      </c>
      <c r="E14" s="20" t="str">
        <f>Table1[[#This Row],[samenvatting_gemiddeld]]</f>
        <v>-</v>
      </c>
      <c r="F14" s="15" t="str">
        <f>Table1[[#This Row],[samenvatting_gevorderd]]</f>
        <v>Programma voor kwantitatief hergebruik in ton.</v>
      </c>
      <c r="H14" s="2" t="str" cm="1">
        <f t="array" ref="H14">IF(ISBLANK($G14),"",_xlfn.XLOOKUP($C14,Bron_data!$C:$C,_xlfn.SWITCH($G14,"Basis",Bron_data!$D:$D,"Gemiddeld",Bron_data!$E:$E,"Gevorderd",Bron_data!$F:$F,"")))</f>
        <v/>
      </c>
    </row>
    <row r="15" spans="1:9" ht="38" thickBot="1">
      <c r="A15" s="1">
        <v>11</v>
      </c>
      <c r="B15" s="1">
        <v>11</v>
      </c>
      <c r="C15" s="3" t="s">
        <v>80</v>
      </c>
      <c r="D15" s="22" t="str">
        <f>Table1[[#This Row],[samenvatting_basis]]</f>
        <v>Plan voor minder verpakkingsafval en jaarlijkse monitoring.</v>
      </c>
      <c r="E15" s="20" t="str">
        <f>Table1[[#This Row],[samenvatting_gemiddeld]]</f>
        <v>-</v>
      </c>
      <c r="F15" s="15" t="str">
        <f>Table1[[#This Row],[samenvatting_gevorderd]]</f>
        <v>-</v>
      </c>
      <c r="G15" t="s">
        <v>14</v>
      </c>
      <c r="H15" s="2" t="str" cm="1">
        <f t="array" ref="H15">IF(ISBLANK($G15),"",_xlfn.XLOOKUP($C15,Bron_data!$C:$C,_xlfn.SWITCH($G15,"Basis",Bron_data!$D:$D,"Gemiddeld",Bron_data!$E:$E,"Gevorderd",Bron_data!$F:$F,"")))</f>
        <v>De inschrijver dient een strategie of plan te hebben om de hoeveelheid verpakkingsmateriaal te verminderen of de duurzaamheid ervan te vergroten. De inschrijver dient de totale hoeveelheid gebruikte materialen per jaar bij te houden.</v>
      </c>
    </row>
    <row r="16" spans="1:9" ht="25.5" thickBot="1">
      <c r="A16" s="1">
        <v>12</v>
      </c>
      <c r="B16" s="1">
        <v>12</v>
      </c>
      <c r="C16" s="3" t="s">
        <v>84</v>
      </c>
      <c r="D16" s="22" t="str">
        <f>Table1[[#This Row],[samenvatting_basis]]</f>
        <v>Opgave van recycleerbaarheid en gerecycled gehalte.</v>
      </c>
      <c r="E16" s="20" t="str">
        <f>Table1[[#This Row],[samenvatting_gemiddeld]]</f>
        <v>Verpakking is PVC-vrij en EPS-vrij.</v>
      </c>
      <c r="F16" s="15" t="str">
        <f>Table1[[#This Row],[samenvatting_gevorderd]]</f>
        <v>-</v>
      </c>
      <c r="H16" s="2" t="str" cm="1">
        <f t="array" ref="H16">IF(ISBLANK($G16),"",_xlfn.XLOOKUP($C16,Bron_data!$C:$C,_xlfn.SWITCH($G16,"Basis",Bron_data!$D:$D,"Gemiddeld",Bron_data!$E:$E,"Gevorderd",Bron_data!$F:$F,"")))</f>
        <v/>
      </c>
    </row>
    <row r="17" spans="1:8" ht="38" thickBot="1">
      <c r="A17" s="1">
        <v>13</v>
      </c>
      <c r="B17" s="1">
        <v>13</v>
      </c>
      <c r="C17" s="3" t="s">
        <v>90</v>
      </c>
      <c r="D17" s="22" t="str">
        <f>Table1[[#This Row],[samenvatting_basis]]</f>
        <v>-</v>
      </c>
      <c r="E17" s="20" t="str">
        <f>Table1[[#This Row],[samenvatting_gemiddeld]]</f>
        <v>Minimaal 50% gecertificeerde duurzame vezels.</v>
      </c>
      <c r="F17" s="15" t="str">
        <f>Table1[[#This Row],[samenvatting_gevorderd]]</f>
        <v>Minimaal 95% gecertificeerde duurzame vezels.</v>
      </c>
      <c r="H17" s="2" t="str" cm="1">
        <f t="array" ref="H17">IF(ISBLANK($G17),"",_xlfn.XLOOKUP($C17,Bron_data!$C:$C,_xlfn.SWITCH($G17,"Basis",Bron_data!$D:$D,"Gemiddeld",Bron_data!$E:$E,"Gevorderd",Bron_data!$F:$F,"")))</f>
        <v/>
      </c>
    </row>
    <row r="18" spans="1:8" ht="38" thickBot="1">
      <c r="A18" s="1" t="s">
        <v>10</v>
      </c>
      <c r="B18" s="1">
        <v>13</v>
      </c>
      <c r="C18" s="3" t="s">
        <v>95</v>
      </c>
      <c r="D18" s="22" t="str">
        <f>Table1[[#This Row],[samenvatting_basis]]</f>
        <v>-</v>
      </c>
      <c r="E18" s="20" t="str">
        <f>Table1[[#This Row],[samenvatting_gemiddeld]]</f>
        <v>-</v>
      </c>
      <c r="F18" s="15" t="str">
        <f>Table1[[#This Row],[samenvatting_gevorderd]]</f>
        <v>Documentatie op minstens 90% duurzaam papier.</v>
      </c>
      <c r="H18" s="2" t="str" cm="1">
        <f t="array" ref="H18">IF(ISBLANK($G18),"",_xlfn.XLOOKUP($C18,Bron_data!$C:$C,_xlfn.SWITCH($G18,"Basis",Bron_data!$D:$D,"Gemiddeld",Bron_data!$E:$E,"Gevorderd",Bron_data!$F:$F,"")))</f>
        <v/>
      </c>
    </row>
    <row r="19" spans="1:8" ht="25.5" thickBot="1">
      <c r="A19" s="1">
        <v>14</v>
      </c>
      <c r="B19" s="1">
        <v>14</v>
      </c>
      <c r="C19" s="3" t="s">
        <v>98</v>
      </c>
      <c r="D19" s="22" t="str">
        <f>Table1[[#This Row],[samenvatting_basis]]</f>
        <v>Voldoet aan Kaiser Permanente standaarden (minstens 2).</v>
      </c>
      <c r="E19" s="20" t="str">
        <f>Table1[[#This Row],[samenvatting_gemiddeld]]</f>
        <v>-</v>
      </c>
      <c r="F19" s="15" t="str">
        <f>Table1[[#This Row],[samenvatting_gevorderd]]</f>
        <v>-</v>
      </c>
      <c r="H19" s="2" t="str" cm="1">
        <f t="array" ref="H19">IF(ISBLANK($G19),"",_xlfn.XLOOKUP($C19,Bron_data!$C:$C,_xlfn.SWITCH($G19,"Basis",Bron_data!$D:$D,"Gemiddeld",Bron_data!$E:$E,"Gevorderd",Bron_data!$F:$F,"")))</f>
        <v/>
      </c>
    </row>
    <row r="20" spans="1:8" ht="25.5" thickBot="1">
      <c r="A20" s="1">
        <v>15</v>
      </c>
      <c r="B20" s="1">
        <v>15</v>
      </c>
      <c r="C20" s="3" t="s">
        <v>101</v>
      </c>
      <c r="D20" s="22" t="str">
        <f>Table1[[#This Row],[samenvatting_basis]]</f>
        <v>Gecertificeerde AEEA-verwerking conform EN, R2 of e-Stewards.</v>
      </c>
      <c r="E20" s="20" t="str">
        <f>Table1[[#This Row],[samenvatting_gemiddeld]]</f>
        <v>-</v>
      </c>
      <c r="F20" s="15" t="str">
        <f>Table1[[#This Row],[samenvatting_gevorderd]]</f>
        <v>-</v>
      </c>
      <c r="G20" t="s">
        <v>14</v>
      </c>
      <c r="H20" s="2" t="str" cm="1">
        <f t="array" ref="H20">IF(ISBLANK($G20),"",_xlfn.XLOOKUP($C20,Bron_data!$C:$C,_xlfn.SWITCH($G20,"Basis",Bron_data!$D:$D,"Gemiddeld",Bron_data!$E:$E,"Gevorderd",Bron_data!$F:$F,"")))</f>
        <v>De inschrijver dient ervoor te zorgen dat de verwerking van AEEA... wordt uitgevoerd door inrichtingen die voldoen aan de eisen van de volgende normen: Europese normen EN 50625 en EN 50614... Responsible Recycling (R2)-standaard... e-Stewards standaard...</v>
      </c>
    </row>
    <row r="21" spans="1:8" ht="38" thickBot="1">
      <c r="A21" s="1">
        <v>16</v>
      </c>
      <c r="B21" s="1">
        <v>16</v>
      </c>
      <c r="C21" s="3" t="s">
        <v>104</v>
      </c>
      <c r="D21" s="22" t="str">
        <f>Table1[[#This Row],[samenvatting_basis]]</f>
        <v>Beschikbaarheid van ontmantelingsinstructies voor recyclers.</v>
      </c>
      <c r="E21" s="20" t="str">
        <f>Table1[[#This Row],[samenvatting_gemiddeld]]</f>
        <v>-</v>
      </c>
      <c r="F21" s="15" t="str">
        <f>Table1[[#This Row],[samenvatting_gevorderd]]</f>
        <v>-</v>
      </c>
      <c r="H21" s="2" t="str" cm="1">
        <f t="array" ref="H21">IF(ISBLANK($G21),"",_xlfn.XLOOKUP($C21,Bron_data!$C:$C,_xlfn.SWITCH($G21,"Basis",Bron_data!$D:$D,"Gemiddeld",Bron_data!$E:$E,"Gevorderd",Bron_data!$F:$F,"")))</f>
        <v/>
      </c>
    </row>
    <row r="22" spans="1:8" ht="25.5" thickBot="1">
      <c r="A22" s="1">
        <v>17</v>
      </c>
      <c r="B22" s="1">
        <v>17</v>
      </c>
      <c r="C22" s="3" t="s">
        <v>108</v>
      </c>
      <c r="D22" s="22" t="str">
        <f>Table1[[#This Row],[samenvatting_basis]]</f>
        <v>Systeem voor traceerbaarheid van chemische stoffen.</v>
      </c>
      <c r="E22" s="20" t="str">
        <f>Table1[[#This Row],[samenvatting_gemiddeld]]</f>
        <v>-</v>
      </c>
      <c r="F22" s="15" t="str">
        <f>Table1[[#This Row],[samenvatting_gevorderd]]</f>
        <v>Ondersteuning voor volledige materiaaldeclaraties (FMD).</v>
      </c>
      <c r="H22" s="2" t="str" cm="1">
        <f t="array" ref="H22">IF(ISBLANK($G22),"",_xlfn.XLOOKUP($C22,Bron_data!$C:$C,_xlfn.SWITCH($G22,"Basis",Bron_data!$D:$D,"Gemiddeld",Bron_data!$E:$E,"Gevorderd",Bron_data!$F:$F,"")))</f>
        <v/>
      </c>
    </row>
    <row r="23" spans="1:8" ht="25.5" thickBot="1">
      <c r="A23" s="1">
        <v>18</v>
      </c>
      <c r="B23" s="1">
        <v>18</v>
      </c>
      <c r="C23" s="3" t="s">
        <v>113</v>
      </c>
      <c r="D23" s="22" t="str">
        <f>Table1[[#This Row],[samenvatting_basis]]</f>
        <v>Conformiteit met de EU RoHS-richtlijn.</v>
      </c>
      <c r="E23" s="20" t="str">
        <f>Table1[[#This Row],[samenvatting_gemiddeld]]</f>
        <v>-</v>
      </c>
      <c r="F23" s="15" t="str">
        <f>Table1[[#This Row],[samenvatting_gevorderd]]</f>
        <v>-</v>
      </c>
      <c r="H23" s="2" t="str" cm="1">
        <f t="array" ref="H23">IF(ISBLANK($G23),"",_xlfn.XLOOKUP($C23,Bron_data!$C:$C,_xlfn.SWITCH($G23,"Basis",Bron_data!$D:$D,"Gemiddeld",Bron_data!$E:$E,"Gevorderd",Bron_data!$F:$F,"")))</f>
        <v/>
      </c>
    </row>
    <row r="24" spans="1:8" ht="25.5" thickBot="1">
      <c r="A24" s="1">
        <v>19</v>
      </c>
      <c r="B24" s="1">
        <v>19</v>
      </c>
      <c r="C24" s="3" t="s">
        <v>116</v>
      </c>
      <c r="D24" s="22" t="str">
        <f>Table1[[#This Row],[samenvatting_basis]]</f>
        <v>Rapportage over SVHC conform REACH art. 33.</v>
      </c>
      <c r="E24" s="20" t="str">
        <f>Table1[[#This Row],[samenvatting_gemiddeld]]</f>
        <v>-</v>
      </c>
      <c r="F24" s="15" t="str">
        <f>Table1[[#This Row],[samenvatting_gevorderd]]</f>
        <v>-</v>
      </c>
      <c r="H24" s="2" t="str" cm="1">
        <f t="array" ref="H24">IF(ISBLANK($G24),"",_xlfn.XLOOKUP($C24,Bron_data!$C:$C,_xlfn.SWITCH($G24,"Basis",Bron_data!$D:$D,"Gemiddeld",Bron_data!$E:$E,"Gevorderd",Bron_data!$F:$F,"")))</f>
        <v/>
      </c>
    </row>
    <row r="25" spans="1:8" ht="13" thickBot="1">
      <c r="A25" s="1">
        <v>20</v>
      </c>
      <c r="B25" s="1">
        <v>20</v>
      </c>
      <c r="C25" s="3" t="s">
        <v>119</v>
      </c>
      <c r="D25" s="22" t="str">
        <f>Table1[[#This Row],[samenvatting_basis]]</f>
        <v>-</v>
      </c>
      <c r="E25" s="20" t="str">
        <f>Table1[[#This Row],[samenvatting_gemiddeld]]</f>
        <v>Product is PVC-arm (&lt;1.000 ppm).</v>
      </c>
      <c r="F25" s="15" t="str">
        <f>Table1[[#This Row],[samenvatting_gevorderd]]</f>
        <v>-</v>
      </c>
      <c r="H25" s="2" t="str" cm="1">
        <f t="array" ref="H25">IF(ISBLANK($G25),"",_xlfn.XLOOKUP($C25,Bron_data!$C:$C,_xlfn.SWITCH($G25,"Basis",Bron_data!$D:$D,"Gemiddeld",Bron_data!$E:$E,"Gevorderd",Bron_data!$F:$F,"")))</f>
        <v/>
      </c>
    </row>
    <row r="26" spans="1:8" ht="13" thickBot="1">
      <c r="A26" s="1">
        <v>21</v>
      </c>
      <c r="B26" s="1">
        <v>21</v>
      </c>
      <c r="C26" s="3" t="s">
        <v>122</v>
      </c>
      <c r="D26" s="22" t="str">
        <f>Table1[[#This Row],[samenvatting_basis]]</f>
        <v>-</v>
      </c>
      <c r="E26" s="20" t="str">
        <f>Table1[[#This Row],[samenvatting_gemiddeld]]</f>
        <v>-</v>
      </c>
      <c r="F26" s="15" t="str">
        <f>Table1[[#This Row],[samenvatting_gevorderd]]</f>
        <v>Behuizing is vrij van halogeenhoudende vlamvertragers.</v>
      </c>
      <c r="H26" s="2" t="str" cm="1">
        <f t="array" ref="H26">IF(ISBLANK($G26),"",_xlfn.XLOOKUP($C26,Bron_data!$C:$C,_xlfn.SWITCH($G26,"Basis",Bron_data!$D:$D,"Gemiddeld",Bron_data!$E:$E,"Gevorderd",Bron_data!$F:$F,"")))</f>
        <v/>
      </c>
    </row>
    <row r="27" spans="1:8" ht="25.5" thickBot="1">
      <c r="A27" s="1">
        <v>22</v>
      </c>
      <c r="B27" s="1">
        <v>22</v>
      </c>
      <c r="C27" s="3" t="s">
        <v>125</v>
      </c>
      <c r="D27" s="22" t="str">
        <f>Table1[[#This Row],[samenvatting_basis]]</f>
        <v>-</v>
      </c>
      <c r="E27" s="20" t="str">
        <f>Table1[[#This Row],[samenvatting_gemiddeld]]</f>
        <v>Behuizing bevat &lt;0,1% niet-autorisatieplichtige SVHC's.</v>
      </c>
      <c r="F27" s="15" t="str">
        <f>Table1[[#This Row],[samenvatting_gevorderd]]</f>
        <v>-</v>
      </c>
      <c r="H27" s="2" t="str" cm="1">
        <f t="array" ref="H27">IF(ISBLANK($G27),"",_xlfn.XLOOKUP($C27,Bron_data!$C:$C,_xlfn.SWITCH($G27,"Basis",Bron_data!$D:$D,"Gemiddeld",Bron_data!$E:$E,"Gevorderd",Bron_data!$F:$F,"")))</f>
        <v/>
      </c>
    </row>
    <row r="28" spans="1:8" ht="25.5" thickBot="1">
      <c r="A28" s="1">
        <v>23</v>
      </c>
      <c r="B28" s="1">
        <v>23</v>
      </c>
      <c r="C28" s="3" t="s">
        <v>128</v>
      </c>
      <c r="D28" s="22" t="str">
        <f>Table1[[#This Row],[samenvatting_basis]]</f>
        <v>-</v>
      </c>
      <c r="E28" s="20" t="str">
        <f>Table1[[#This Row],[samenvatting_gemiddeld]]</f>
        <v>-</v>
      </c>
      <c r="F28" s="15" t="str">
        <f>Table1[[#This Row],[samenvatting_gevorderd]]</f>
        <v>Behuizing bevat &lt;0,1% autorisatieplichtige SVHC's.</v>
      </c>
      <c r="G28" t="s">
        <v>16</v>
      </c>
      <c r="H28" s="2" t="str" cm="1">
        <f t="array" ref="H28">IF(ISBLANK($G28),"",_xlfn.XLOOKUP($C28,Bron_data!$C:$C,_xlfn.SWITCH($G28,"Basis",Bron_data!$D:$D,"Gemiddeld",Bron_data!$E:$E,"Gevorderd",Bron_data!$F:$F,"")))</f>
        <v>Alle homogene materialen bevatten minder dan 1.000 ppm (0,1%) SVHC's die autorisatieplichtig zijn voor de EU (REACH Annex XIV).</v>
      </c>
    </row>
    <row r="29" spans="1:8" ht="25.5" thickBot="1">
      <c r="A29" s="1">
        <v>24</v>
      </c>
      <c r="B29" s="1">
        <v>24</v>
      </c>
      <c r="C29" s="3" t="s">
        <v>132</v>
      </c>
      <c r="D29" s="22" t="str">
        <f>Table1[[#This Row],[samenvatting_basis]]</f>
        <v>Batterijen conform EU Verordening 2023/1542.</v>
      </c>
      <c r="E29" s="20" t="str">
        <f>Table1[[#This Row],[samenvatting_gemiddeld]]</f>
        <v>Inventarisatie chemische samenstelling batterijen.</v>
      </c>
      <c r="F29" s="15" t="str">
        <f>Table1[[#This Row],[samenvatting_gevorderd]]</f>
        <v>-</v>
      </c>
      <c r="H29" s="2" t="str" cm="1">
        <f t="array" ref="H29">IF(ISBLANK($G29),"",_xlfn.XLOOKUP($C29,Bron_data!$C:$C,_xlfn.SWITCH($G29,"Basis",Bron_data!$D:$D,"Gemiddeld",Bron_data!$E:$E,"Gevorderd",Bron_data!$F:$F,"")))</f>
        <v/>
      </c>
    </row>
    <row r="30" spans="1:8" ht="25.5" thickBot="1">
      <c r="A30" s="1">
        <v>25</v>
      </c>
      <c r="B30" s="1">
        <v>25</v>
      </c>
      <c r="C30" s="3" t="s">
        <v>137</v>
      </c>
      <c r="D30" s="22" t="str">
        <f>Table1[[#This Row],[samenvatting_basis]]</f>
        <v>-</v>
      </c>
      <c r="E30" s="20" t="str">
        <f>Table1[[#This Row],[samenvatting_gemiddeld]]</f>
        <v>-</v>
      </c>
      <c r="F30" s="15" t="str">
        <f>Table1[[#This Row],[samenvatting_gevorderd]]</f>
        <v>Gevarenbeoordeling additieven via Greenscreen/Scivera.</v>
      </c>
      <c r="H30" s="2" t="str" cm="1">
        <f t="array" ref="H30">IF(ISBLANK($G30),"",_xlfn.XLOOKUP($C30,Bron_data!$C:$C,_xlfn.SWITCH($G30,"Basis",Bron_data!$D:$D,"Gemiddeld",Bron_data!$E:$E,"Gevorderd",Bron_data!$F:$F,"")))</f>
        <v/>
      </c>
    </row>
    <row r="31" spans="1:8" ht="25.5" thickBot="1">
      <c r="A31" s="1">
        <v>26</v>
      </c>
      <c r="B31" s="1">
        <v>26</v>
      </c>
      <c r="C31" s="3" t="s">
        <v>140</v>
      </c>
      <c r="D31" s="22" t="str">
        <f>Table1[[#This Row],[samenvatting_basis]]</f>
        <v>Formeel EMS conform ISO 14001 of EMAS.</v>
      </c>
      <c r="E31" s="20" t="str">
        <f>Table1[[#This Row],[samenvatting_gemiddeld]]</f>
        <v>-</v>
      </c>
      <c r="F31" s="15" t="str">
        <f>Table1[[#This Row],[samenvatting_gevorderd]]</f>
        <v>-</v>
      </c>
      <c r="H31" s="2" t="str" cm="1">
        <f t="array" ref="H31">IF(ISBLANK($G31),"",_xlfn.XLOOKUP($C31,Bron_data!$C:$C,_xlfn.SWITCH($G31,"Basis",Bron_data!$D:$D,"Gemiddeld",Bron_data!$E:$E,"Gevorderd",Bron_data!$F:$F,"")))</f>
        <v/>
      </c>
    </row>
    <row r="32" spans="1:8" ht="25.5" thickBot="1">
      <c r="A32" s="1">
        <v>27</v>
      </c>
      <c r="B32" s="1">
        <v>27</v>
      </c>
      <c r="C32" s="3" t="s">
        <v>143</v>
      </c>
      <c r="D32" s="22" t="str">
        <f>Table1[[#This Row],[samenvatting_basis]]</f>
        <v>-</v>
      </c>
      <c r="E32" s="20" t="str">
        <f>Table1[[#This Row],[samenvatting_gemiddeld]]</f>
        <v>-</v>
      </c>
      <c r="F32" s="15" t="str">
        <f>Table1[[#This Row],[samenvatting_gevorderd]]</f>
        <v>Publieke directietoezegging voor milieu/MVO.</v>
      </c>
      <c r="H32" s="2" t="str" cm="1">
        <f t="array" ref="H32">IF(ISBLANK($G32),"",_xlfn.XLOOKUP($C32,Bron_data!$C:$C,_xlfn.SWITCH($G32,"Basis",Bron_data!$D:$D,"Gemiddeld",Bron_data!$E:$E,"Gevorderd",Bron_data!$F:$F,"")))</f>
        <v/>
      </c>
    </row>
    <row r="33" spans="1:8" ht="25.5" thickBot="1">
      <c r="A33" s="1">
        <v>28</v>
      </c>
      <c r="B33" s="1">
        <v>28</v>
      </c>
      <c r="C33" s="3" t="s">
        <v>146</v>
      </c>
      <c r="D33" s="22" t="str">
        <f>Table1[[#This Row],[samenvatting_basis]]</f>
        <v>Voldoet aan ISO 45001 of equivalent voor eigen faciliteiten.</v>
      </c>
      <c r="E33" s="20" t="str">
        <f>Table1[[#This Row],[samenvatting_gemiddeld]]</f>
        <v>-</v>
      </c>
      <c r="F33" s="15" t="str">
        <f>Table1[[#This Row],[samenvatting_gevorderd]]</f>
        <v>-</v>
      </c>
      <c r="G33" t="s">
        <v>14</v>
      </c>
      <c r="H33" s="2" t="str" cm="1">
        <f t="array" ref="H33">IF(ISBLANK($G33),"",_xlfn.XLOOKUP($C33,Bron_data!$C:$C,_xlfn.SWITCH($G33,"Basis",Bron_data!$D:$D,"Gemiddeld",Bron_data!$E:$E,"Gevorderd",Bron_data!$F:$F,"")))</f>
        <v>De inschrijver verklaart te voldoen aan de prestaties op het gebied van gezondheid en veiligheid op het werk zoals beschreven in ISO 45001... ANSI/AIHA/ASSE Z10... of OHSAS 18001.</v>
      </c>
    </row>
    <row r="34" spans="1:8" ht="38" thickBot="1">
      <c r="A34" s="1">
        <v>29</v>
      </c>
      <c r="B34" s="1">
        <v>29</v>
      </c>
      <c r="C34" s="3" t="s">
        <v>149</v>
      </c>
      <c r="D34" s="22" t="str">
        <f>Table1[[#This Row],[samenvatting_basis]]</f>
        <v>-</v>
      </c>
      <c r="E34" s="20" t="str">
        <f>Table1[[#This Row],[samenvatting_gemiddeld]]</f>
        <v>-</v>
      </c>
      <c r="F34" s="15" t="str">
        <f>Table1[[#This Row],[samenvatting_gevorderd]]</f>
        <v>50% van top-6 leveranciers ISO 45001 gecertificeerd.</v>
      </c>
      <c r="H34" s="2" t="str" cm="1">
        <f t="array" ref="H34">IF(ISBLANK($G34),"",_xlfn.XLOOKUP($C34,Bron_data!$C:$C,_xlfn.SWITCH($G34,"Basis",Bron_data!$D:$D,"Gemiddeld",Bron_data!$E:$E,"Gevorderd",Bron_data!$F:$F,"")))</f>
        <v/>
      </c>
    </row>
    <row r="35" spans="1:8" ht="25.5" thickBot="1">
      <c r="A35" s="1">
        <v>30</v>
      </c>
      <c r="B35" s="1">
        <v>30</v>
      </c>
      <c r="C35" s="3" t="s">
        <v>152</v>
      </c>
      <c r="D35" s="22" t="str">
        <f>Table1[[#This Row],[samenvatting_basis]]</f>
        <v>-</v>
      </c>
      <c r="E35" s="20" t="str">
        <f>Table1[[#This Row],[samenvatting_gemiddeld]]</f>
        <v>-</v>
      </c>
      <c r="F35" s="15" t="str">
        <f>Table1[[#This Row],[samenvatting_gevorderd]]</f>
        <v>50% van top-6 leveranciers SA 8000 of RBA getoetst.</v>
      </c>
      <c r="H35" s="2" t="str" cm="1">
        <f t="array" ref="H35">IF(ISBLANK($G35),"",_xlfn.XLOOKUP($C35,Bron_data!$C:$C,_xlfn.SWITCH($G35,"Basis",Bron_data!$D:$D,"Gemiddeld",Bron_data!$E:$E,"Gevorderd",Bron_data!$F:$F,"")))</f>
        <v/>
      </c>
    </row>
    <row r="36" spans="1:8" ht="25.5" thickBot="1">
      <c r="A36" s="1">
        <v>31</v>
      </c>
      <c r="B36" s="1">
        <v>31</v>
      </c>
      <c r="C36" s="3" t="s">
        <v>155</v>
      </c>
      <c r="D36" s="22" t="str">
        <f>Table1[[#This Row],[samenvatting_basis]]</f>
        <v>-</v>
      </c>
      <c r="E36" s="20" t="str">
        <f>Table1[[#This Row],[samenvatting_gemiddeld]]</f>
        <v>-</v>
      </c>
      <c r="F36" s="15" t="str">
        <f>Table1[[#This Row],[samenvatting_gevorderd]]</f>
        <v>Due diligence conflictmineralen conform RMI/OESO.</v>
      </c>
      <c r="H36" s="2" t="str" cm="1">
        <f t="array" ref="H36">IF(ISBLANK($G36),"",_xlfn.XLOOKUP($C36,Bron_data!$C:$C,_xlfn.SWITCH($G36,"Basis",Bron_data!$D:$D,"Gemiddeld",Bron_data!$E:$E,"Gevorderd",Bron_data!$F:$F,"")))</f>
        <v/>
      </c>
    </row>
    <row r="37" spans="1:8" ht="25.5" thickBot="1">
      <c r="A37" s="1">
        <v>32</v>
      </c>
      <c r="B37" s="1">
        <v>32</v>
      </c>
      <c r="C37" s="3" t="s">
        <v>158</v>
      </c>
      <c r="D37" s="22" t="str">
        <f>Table1[[#This Row],[samenvatting_basis]]</f>
        <v>-</v>
      </c>
      <c r="E37" s="20" t="str">
        <f>Table1[[#This Row],[samenvatting_gemiddeld]]</f>
        <v>-</v>
      </c>
      <c r="F37" s="15" t="str">
        <f>Table1[[#This Row],[samenvatting_gevorderd]]</f>
        <v>Publieke transparantie over bronnen conflictmineralen.</v>
      </c>
      <c r="G37" t="s">
        <v>16</v>
      </c>
      <c r="H37" s="7" t="str" cm="1">
        <f t="array" ref="H37">IF(ISBLANK($G37),"",_xlfn.XLOOKUP($C37,Bron_data!$C:$C,_xlfn.SWITCH($G37,"Basis",Bron_data!$D:$D,"Gemiddeld",Bron_data!$E:$E,"Gevorderd",Bron_data!$F:$F,"")))</f>
        <v>De inschrijver verklaart of zijn producten... conflictmineralen bevatten... en maakt informatie bekend over het gebruik en de bronnen van dergelijke mineralen. Dergelijke bekendmakingen zijn openbaar.</v>
      </c>
    </row>
    <row r="38" spans="1:8">
      <c r="G38" s="2"/>
    </row>
  </sheetData>
  <conditionalFormatting sqref="D2:D1048576">
    <cfRule type="expression" dxfId="6" priority="1">
      <formula>$G2="Basis"</formula>
    </cfRule>
  </conditionalFormatting>
  <conditionalFormatting sqref="E2:E1048576">
    <cfRule type="expression" dxfId="5" priority="2">
      <formula>$G2="Gemiddeld"</formula>
    </cfRule>
  </conditionalFormatting>
  <conditionalFormatting sqref="F2:F1048576">
    <cfRule type="expression" dxfId="4" priority="3">
      <formula>$G2="Gevorderd"</formula>
    </cfRule>
  </conditionalFormatting>
  <dataValidations count="1">
    <dataValidation type="list" allowBlank="1" showInputMessage="1" showErrorMessage="1" sqref="E38:E1048576 G2:G37" xr:uid="{FCC88F07-817E-464D-ABC7-48898B82356A}">
      <formula1>"Basis, Gemiddeld, Gevorderd"</formula1>
    </dataValidation>
  </dataValidations>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J37"/>
  <sheetViews>
    <sheetView topLeftCell="E12" workbookViewId="0">
      <selection activeCell="G20" sqref="G20:I20"/>
    </sheetView>
  </sheetViews>
  <sheetFormatPr defaultColWidth="12.54296875" defaultRowHeight="15.75" customHeight="1"/>
  <cols>
    <col min="3" max="3" width="30.7265625" customWidth="1"/>
    <col min="4" max="4" width="46.1796875" customWidth="1"/>
    <col min="5" max="5" width="37.81640625" customWidth="1"/>
    <col min="6" max="6" width="24.453125" customWidth="1"/>
    <col min="7" max="7" width="32.7265625" customWidth="1"/>
    <col min="8" max="9" width="24.1796875" customWidth="1"/>
  </cols>
  <sheetData>
    <row r="1" spans="1:10" ht="15.75" customHeight="1" thickBot="1">
      <c r="A1" s="3" t="s">
        <v>0</v>
      </c>
      <c r="B1" s="3" t="s">
        <v>20</v>
      </c>
      <c r="C1" s="3" t="s">
        <v>1</v>
      </c>
      <c r="D1" s="3" t="s">
        <v>21</v>
      </c>
      <c r="E1" s="3" t="s">
        <v>22</v>
      </c>
      <c r="F1" s="3" t="s">
        <v>23</v>
      </c>
      <c r="G1" s="3" t="s">
        <v>2</v>
      </c>
      <c r="H1" s="3" t="s">
        <v>3</v>
      </c>
      <c r="I1" s="4" t="s">
        <v>4</v>
      </c>
      <c r="J1" t="s">
        <v>17</v>
      </c>
    </row>
    <row r="2" spans="1:10" ht="15.75" customHeight="1" thickBot="1">
      <c r="A2" s="3" t="s">
        <v>24</v>
      </c>
      <c r="B2" s="5">
        <v>1</v>
      </c>
      <c r="C2" s="3" t="s">
        <v>25</v>
      </c>
      <c r="D2" s="3" t="s">
        <v>26</v>
      </c>
      <c r="E2" s="3" t="s">
        <v>5</v>
      </c>
      <c r="F2" s="3" t="s">
        <v>27</v>
      </c>
      <c r="G2" s="3" t="s">
        <v>28</v>
      </c>
      <c r="H2" s="3" t="s">
        <v>5</v>
      </c>
      <c r="I2" s="4" t="s">
        <v>29</v>
      </c>
    </row>
    <row r="3" spans="1:10" ht="15.75" customHeight="1" thickBot="1">
      <c r="A3" s="3" t="s">
        <v>30</v>
      </c>
      <c r="B3" s="5">
        <v>2</v>
      </c>
      <c r="C3" s="3" t="s">
        <v>31</v>
      </c>
      <c r="D3" s="3" t="s">
        <v>32</v>
      </c>
      <c r="E3" s="3" t="s">
        <v>33</v>
      </c>
      <c r="F3" s="3" t="s">
        <v>34</v>
      </c>
      <c r="G3" s="3" t="s">
        <v>35</v>
      </c>
      <c r="H3" s="3" t="s">
        <v>36</v>
      </c>
      <c r="I3" s="4" t="s">
        <v>37</v>
      </c>
    </row>
    <row r="4" spans="1:10" ht="15.75" customHeight="1" thickBot="1">
      <c r="A4" s="3" t="s">
        <v>38</v>
      </c>
      <c r="B4" s="5">
        <v>3</v>
      </c>
      <c r="C4" s="3" t="s">
        <v>39</v>
      </c>
      <c r="D4" s="3" t="s">
        <v>40</v>
      </c>
      <c r="E4" s="3" t="s">
        <v>5</v>
      </c>
      <c r="F4" s="3" t="s">
        <v>41</v>
      </c>
      <c r="G4" s="3" t="s">
        <v>42</v>
      </c>
      <c r="H4" s="3" t="s">
        <v>5</v>
      </c>
      <c r="I4" s="4" t="s">
        <v>43</v>
      </c>
    </row>
    <row r="5" spans="1:10" ht="15.75" customHeight="1" thickBot="1">
      <c r="A5" s="3" t="s">
        <v>6</v>
      </c>
      <c r="B5" s="5">
        <v>3</v>
      </c>
      <c r="C5" s="3" t="s">
        <v>44</v>
      </c>
      <c r="D5" s="3" t="s">
        <v>5</v>
      </c>
      <c r="E5" s="3" t="s">
        <v>45</v>
      </c>
      <c r="F5" s="3" t="s">
        <v>5</v>
      </c>
      <c r="G5" s="3" t="s">
        <v>5</v>
      </c>
      <c r="H5" s="3" t="s">
        <v>46</v>
      </c>
      <c r="I5" s="3" t="s">
        <v>5</v>
      </c>
    </row>
    <row r="6" spans="1:10" ht="15.75" customHeight="1" thickBot="1">
      <c r="A6" s="3" t="s">
        <v>7</v>
      </c>
      <c r="B6" s="5">
        <v>3</v>
      </c>
      <c r="C6" s="3" t="s">
        <v>47</v>
      </c>
      <c r="D6" s="3" t="s">
        <v>5</v>
      </c>
      <c r="E6" s="3" t="s">
        <v>48</v>
      </c>
      <c r="F6" s="3" t="s">
        <v>5</v>
      </c>
      <c r="G6" s="3" t="s">
        <v>5</v>
      </c>
      <c r="H6" s="3" t="s">
        <v>49</v>
      </c>
      <c r="I6" s="3" t="s">
        <v>5</v>
      </c>
    </row>
    <row r="7" spans="1:10" ht="15.75" customHeight="1" thickBot="1">
      <c r="A7" s="3" t="s">
        <v>8</v>
      </c>
      <c r="B7" s="5">
        <v>3</v>
      </c>
      <c r="C7" s="3" t="s">
        <v>50</v>
      </c>
      <c r="D7" s="3" t="s">
        <v>5</v>
      </c>
      <c r="E7" s="3" t="s">
        <v>5</v>
      </c>
      <c r="F7" s="3" t="s">
        <v>51</v>
      </c>
      <c r="G7" s="3" t="s">
        <v>5</v>
      </c>
      <c r="H7" s="3" t="s">
        <v>5</v>
      </c>
      <c r="I7" s="4" t="s">
        <v>52</v>
      </c>
    </row>
    <row r="8" spans="1:10" ht="15.75" customHeight="1" thickBot="1">
      <c r="A8" s="3" t="s">
        <v>53</v>
      </c>
      <c r="B8" s="5">
        <v>4</v>
      </c>
      <c r="C8" s="3" t="s">
        <v>54</v>
      </c>
      <c r="D8" s="3" t="s">
        <v>55</v>
      </c>
      <c r="E8" s="3" t="s">
        <v>5</v>
      </c>
      <c r="F8" s="3" t="s">
        <v>56</v>
      </c>
      <c r="G8" s="3" t="s">
        <v>57</v>
      </c>
      <c r="H8" s="3" t="s">
        <v>5</v>
      </c>
      <c r="I8" s="4" t="s">
        <v>9</v>
      </c>
    </row>
    <row r="9" spans="1:10" ht="15.75" customHeight="1" thickBot="1">
      <c r="A9" s="3" t="s">
        <v>58</v>
      </c>
      <c r="B9" s="5">
        <v>5</v>
      </c>
      <c r="C9" s="3" t="s">
        <v>59</v>
      </c>
      <c r="D9" s="3" t="s">
        <v>60</v>
      </c>
      <c r="E9" s="3" t="s">
        <v>5</v>
      </c>
      <c r="F9" s="3" t="s">
        <v>61</v>
      </c>
      <c r="G9" s="3" t="s">
        <v>62</v>
      </c>
      <c r="H9" s="3" t="s">
        <v>5</v>
      </c>
      <c r="I9" s="4" t="s">
        <v>63</v>
      </c>
    </row>
    <row r="10" spans="1:10" ht="15.75" customHeight="1" thickBot="1">
      <c r="A10" s="5">
        <v>6</v>
      </c>
      <c r="B10" s="5">
        <v>6</v>
      </c>
      <c r="C10" s="3" t="s">
        <v>64</v>
      </c>
      <c r="D10" s="3" t="s">
        <v>65</v>
      </c>
      <c r="E10" s="3" t="s">
        <v>5</v>
      </c>
      <c r="F10" s="3" t="s">
        <v>5</v>
      </c>
      <c r="G10" s="3" t="s">
        <v>66</v>
      </c>
      <c r="H10" s="3" t="s">
        <v>5</v>
      </c>
      <c r="I10" s="3" t="s">
        <v>5</v>
      </c>
    </row>
    <row r="11" spans="1:10" ht="15.75" customHeight="1" thickBot="1">
      <c r="A11" s="5">
        <v>7</v>
      </c>
      <c r="B11" s="5">
        <v>7</v>
      </c>
      <c r="C11" s="3" t="s">
        <v>67</v>
      </c>
      <c r="D11" s="3" t="s">
        <v>5</v>
      </c>
      <c r="E11" s="3" t="s">
        <v>68</v>
      </c>
      <c r="F11" s="3" t="s">
        <v>5</v>
      </c>
      <c r="G11" s="3" t="s">
        <v>5</v>
      </c>
      <c r="H11" s="3" t="s">
        <v>69</v>
      </c>
      <c r="I11" s="3" t="s">
        <v>5</v>
      </c>
    </row>
    <row r="12" spans="1:10" ht="15.75" customHeight="1" thickBot="1">
      <c r="A12" s="3" t="s">
        <v>70</v>
      </c>
      <c r="B12" s="5">
        <v>8</v>
      </c>
      <c r="C12" s="3" t="s">
        <v>71</v>
      </c>
      <c r="D12" s="3" t="s">
        <v>5</v>
      </c>
      <c r="E12" s="3" t="s">
        <v>5</v>
      </c>
      <c r="F12" s="3" t="s">
        <v>72</v>
      </c>
      <c r="G12" s="3" t="s">
        <v>5</v>
      </c>
      <c r="H12" s="3" t="s">
        <v>5</v>
      </c>
      <c r="I12" s="4" t="s">
        <v>73</v>
      </c>
    </row>
    <row r="13" spans="1:10" ht="15.75" customHeight="1" thickBot="1">
      <c r="A13" s="5">
        <v>9</v>
      </c>
      <c r="B13" s="5">
        <v>9</v>
      </c>
      <c r="C13" s="3" t="s">
        <v>74</v>
      </c>
      <c r="D13" s="3" t="s">
        <v>5</v>
      </c>
      <c r="E13" s="3" t="s">
        <v>75</v>
      </c>
      <c r="F13" s="3" t="s">
        <v>5</v>
      </c>
      <c r="G13" s="3" t="s">
        <v>5</v>
      </c>
      <c r="H13" s="3" t="s">
        <v>76</v>
      </c>
      <c r="I13" s="3" t="s">
        <v>5</v>
      </c>
    </row>
    <row r="14" spans="1:10" ht="15.75" customHeight="1" thickBot="1">
      <c r="A14" s="5">
        <v>10</v>
      </c>
      <c r="B14" s="5">
        <v>10</v>
      </c>
      <c r="C14" s="3" t="s">
        <v>77</v>
      </c>
      <c r="D14" s="3" t="s">
        <v>5</v>
      </c>
      <c r="E14" s="3" t="s">
        <v>5</v>
      </c>
      <c r="F14" s="3" t="s">
        <v>78</v>
      </c>
      <c r="G14" s="3" t="s">
        <v>5</v>
      </c>
      <c r="H14" s="3" t="s">
        <v>5</v>
      </c>
      <c r="I14" s="4" t="s">
        <v>79</v>
      </c>
    </row>
    <row r="15" spans="1:10" ht="15.75" customHeight="1" thickBot="1">
      <c r="A15" s="5">
        <v>11</v>
      </c>
      <c r="B15" s="5">
        <v>11</v>
      </c>
      <c r="C15" s="3" t="s">
        <v>80</v>
      </c>
      <c r="D15" s="3" t="s">
        <v>81</v>
      </c>
      <c r="E15" s="3" t="s">
        <v>5</v>
      </c>
      <c r="F15" s="3" t="s">
        <v>5</v>
      </c>
      <c r="G15" s="3" t="s">
        <v>82</v>
      </c>
      <c r="H15" s="3" t="s">
        <v>5</v>
      </c>
      <c r="I15" s="3" t="s">
        <v>5</v>
      </c>
    </row>
    <row r="16" spans="1:10" ht="15.75" customHeight="1" thickBot="1">
      <c r="A16" s="3" t="s">
        <v>83</v>
      </c>
      <c r="B16" s="5">
        <v>12</v>
      </c>
      <c r="C16" s="3" t="s">
        <v>84</v>
      </c>
      <c r="D16" s="3" t="s">
        <v>85</v>
      </c>
      <c r="E16" s="3" t="s">
        <v>86</v>
      </c>
      <c r="F16" s="3" t="s">
        <v>5</v>
      </c>
      <c r="G16" s="3" t="s">
        <v>87</v>
      </c>
      <c r="H16" s="3" t="s">
        <v>88</v>
      </c>
      <c r="I16" s="3" t="s">
        <v>5</v>
      </c>
    </row>
    <row r="17" spans="1:9" ht="15.75" customHeight="1" thickBot="1">
      <c r="A17" s="3" t="s">
        <v>89</v>
      </c>
      <c r="B17" s="5">
        <v>13</v>
      </c>
      <c r="C17" s="3" t="s">
        <v>90</v>
      </c>
      <c r="D17" s="3" t="s">
        <v>5</v>
      </c>
      <c r="E17" s="3" t="s">
        <v>91</v>
      </c>
      <c r="F17" s="3" t="s">
        <v>92</v>
      </c>
      <c r="G17" s="3" t="s">
        <v>5</v>
      </c>
      <c r="H17" s="3" t="s">
        <v>93</v>
      </c>
      <c r="I17" s="4" t="s">
        <v>94</v>
      </c>
    </row>
    <row r="18" spans="1:9" ht="15.75" customHeight="1" thickBot="1">
      <c r="A18" s="3" t="s">
        <v>10</v>
      </c>
      <c r="B18" s="5">
        <v>13</v>
      </c>
      <c r="C18" s="3" t="s">
        <v>95</v>
      </c>
      <c r="D18" s="3" t="s">
        <v>5</v>
      </c>
      <c r="E18" s="3" t="s">
        <v>5</v>
      </c>
      <c r="F18" s="3" t="s">
        <v>96</v>
      </c>
      <c r="G18" s="3" t="s">
        <v>5</v>
      </c>
      <c r="H18" s="3" t="s">
        <v>5</v>
      </c>
      <c r="I18" s="4" t="s">
        <v>97</v>
      </c>
    </row>
    <row r="19" spans="1:9" ht="15.75" customHeight="1" thickBot="1">
      <c r="A19" s="5">
        <v>14</v>
      </c>
      <c r="B19" s="5">
        <v>14</v>
      </c>
      <c r="C19" s="3" t="s">
        <v>98</v>
      </c>
      <c r="D19" s="3" t="s">
        <v>99</v>
      </c>
      <c r="E19" s="3" t="s">
        <v>5</v>
      </c>
      <c r="F19" s="3" t="s">
        <v>5</v>
      </c>
      <c r="G19" s="3" t="s">
        <v>100</v>
      </c>
      <c r="H19" s="3" t="s">
        <v>5</v>
      </c>
      <c r="I19" s="3" t="s">
        <v>5</v>
      </c>
    </row>
    <row r="20" spans="1:9" ht="75.5" thickBot="1">
      <c r="A20" s="5">
        <v>15</v>
      </c>
      <c r="B20" s="5">
        <v>15</v>
      </c>
      <c r="C20" s="3" t="s">
        <v>101</v>
      </c>
      <c r="D20" s="3" t="s">
        <v>102</v>
      </c>
      <c r="E20" s="3" t="s">
        <v>5</v>
      </c>
      <c r="F20" s="3" t="s">
        <v>5</v>
      </c>
      <c r="G20" s="3" t="s">
        <v>103</v>
      </c>
      <c r="H20" s="3" t="s">
        <v>5</v>
      </c>
      <c r="I20" s="3" t="s">
        <v>5</v>
      </c>
    </row>
    <row r="21" spans="1:9" ht="63" thickBot="1">
      <c r="A21" s="5">
        <v>16</v>
      </c>
      <c r="B21" s="5">
        <v>16</v>
      </c>
      <c r="C21" s="3" t="s">
        <v>104</v>
      </c>
      <c r="D21" s="3" t="s">
        <v>105</v>
      </c>
      <c r="E21" s="3" t="s">
        <v>5</v>
      </c>
      <c r="F21" s="3" t="s">
        <v>5</v>
      </c>
      <c r="G21" s="3" t="s">
        <v>106</v>
      </c>
      <c r="H21" s="3" t="s">
        <v>5</v>
      </c>
      <c r="I21" s="3" t="s">
        <v>5</v>
      </c>
    </row>
    <row r="22" spans="1:9" ht="75.5" thickBot="1">
      <c r="A22" s="3" t="s">
        <v>107</v>
      </c>
      <c r="B22" s="5">
        <v>17</v>
      </c>
      <c r="C22" s="3" t="s">
        <v>108</v>
      </c>
      <c r="D22" s="3" t="s">
        <v>109</v>
      </c>
      <c r="E22" s="3" t="s">
        <v>5</v>
      </c>
      <c r="F22" s="3" t="s">
        <v>110</v>
      </c>
      <c r="G22" s="3" t="s">
        <v>111</v>
      </c>
      <c r="H22" s="3" t="s">
        <v>5</v>
      </c>
      <c r="I22" s="4" t="s">
        <v>112</v>
      </c>
    </row>
    <row r="23" spans="1:9" ht="50.5" thickBot="1">
      <c r="A23" s="5">
        <v>18</v>
      </c>
      <c r="B23" s="5">
        <v>18</v>
      </c>
      <c r="C23" s="3" t="s">
        <v>113</v>
      </c>
      <c r="D23" s="3" t="s">
        <v>114</v>
      </c>
      <c r="E23" s="3" t="s">
        <v>5</v>
      </c>
      <c r="F23" s="3" t="s">
        <v>5</v>
      </c>
      <c r="G23" s="3" t="s">
        <v>115</v>
      </c>
      <c r="H23" s="3" t="s">
        <v>5</v>
      </c>
      <c r="I23" s="3" t="s">
        <v>5</v>
      </c>
    </row>
    <row r="24" spans="1:9" ht="38" thickBot="1">
      <c r="A24" s="5">
        <v>19</v>
      </c>
      <c r="B24" s="5">
        <v>19</v>
      </c>
      <c r="C24" s="3" t="s">
        <v>116</v>
      </c>
      <c r="D24" s="3" t="s">
        <v>117</v>
      </c>
      <c r="E24" s="3" t="s">
        <v>5</v>
      </c>
      <c r="F24" s="3" t="s">
        <v>5</v>
      </c>
      <c r="G24" s="3" t="s">
        <v>118</v>
      </c>
      <c r="H24" s="3" t="s">
        <v>5</v>
      </c>
      <c r="I24" s="3" t="s">
        <v>5</v>
      </c>
    </row>
    <row r="25" spans="1:9" ht="38" thickBot="1">
      <c r="A25" s="5">
        <v>20</v>
      </c>
      <c r="B25" s="5">
        <v>20</v>
      </c>
      <c r="C25" s="3" t="s">
        <v>119</v>
      </c>
      <c r="D25" s="3" t="s">
        <v>5</v>
      </c>
      <c r="E25" s="3" t="s">
        <v>120</v>
      </c>
      <c r="F25" s="3" t="s">
        <v>5</v>
      </c>
      <c r="G25" s="3" t="s">
        <v>5</v>
      </c>
      <c r="H25" s="3" t="s">
        <v>121</v>
      </c>
      <c r="I25" s="3" t="s">
        <v>5</v>
      </c>
    </row>
    <row r="26" spans="1:9" ht="75.5" thickBot="1">
      <c r="A26" s="5">
        <v>21</v>
      </c>
      <c r="B26" s="5">
        <v>21</v>
      </c>
      <c r="C26" s="3" t="s">
        <v>122</v>
      </c>
      <c r="D26" s="3" t="s">
        <v>5</v>
      </c>
      <c r="E26" s="3" t="s">
        <v>5</v>
      </c>
      <c r="F26" s="3" t="s">
        <v>123</v>
      </c>
      <c r="G26" s="3" t="s">
        <v>5</v>
      </c>
      <c r="H26" s="3" t="s">
        <v>5</v>
      </c>
      <c r="I26" s="4" t="s">
        <v>124</v>
      </c>
    </row>
    <row r="27" spans="1:9" ht="50.5" thickBot="1">
      <c r="A27" s="5">
        <v>22</v>
      </c>
      <c r="B27" s="5">
        <v>22</v>
      </c>
      <c r="C27" s="3" t="s">
        <v>125</v>
      </c>
      <c r="D27" s="3" t="s">
        <v>5</v>
      </c>
      <c r="E27" s="3" t="s">
        <v>126</v>
      </c>
      <c r="F27" s="3" t="s">
        <v>5</v>
      </c>
      <c r="G27" s="3" t="s">
        <v>5</v>
      </c>
      <c r="H27" s="3" t="s">
        <v>127</v>
      </c>
      <c r="I27" s="3" t="s">
        <v>5</v>
      </c>
    </row>
    <row r="28" spans="1:9" ht="63" thickBot="1">
      <c r="A28" s="5">
        <v>23</v>
      </c>
      <c r="B28" s="5">
        <v>23</v>
      </c>
      <c r="C28" s="3" t="s">
        <v>128</v>
      </c>
      <c r="D28" s="3" t="s">
        <v>5</v>
      </c>
      <c r="E28" s="3" t="s">
        <v>5</v>
      </c>
      <c r="F28" s="3" t="s">
        <v>129</v>
      </c>
      <c r="G28" s="3" t="s">
        <v>5</v>
      </c>
      <c r="H28" s="3" t="s">
        <v>5</v>
      </c>
      <c r="I28" s="4" t="s">
        <v>130</v>
      </c>
    </row>
    <row r="29" spans="1:9" ht="50.5" thickBot="1">
      <c r="A29" s="3" t="s">
        <v>131</v>
      </c>
      <c r="B29" s="5">
        <v>24</v>
      </c>
      <c r="C29" s="3" t="s">
        <v>132</v>
      </c>
      <c r="D29" s="3" t="s">
        <v>133</v>
      </c>
      <c r="E29" s="3" t="s">
        <v>134</v>
      </c>
      <c r="F29" s="3" t="s">
        <v>5</v>
      </c>
      <c r="G29" s="3" t="s">
        <v>135</v>
      </c>
      <c r="H29" s="3" t="s">
        <v>136</v>
      </c>
      <c r="I29" s="3" t="s">
        <v>5</v>
      </c>
    </row>
    <row r="30" spans="1:9" ht="125.5" thickBot="1">
      <c r="A30" s="5">
        <v>25</v>
      </c>
      <c r="B30" s="5">
        <v>25</v>
      </c>
      <c r="C30" s="3" t="s">
        <v>137</v>
      </c>
      <c r="D30" s="3" t="s">
        <v>5</v>
      </c>
      <c r="E30" s="3" t="s">
        <v>5</v>
      </c>
      <c r="F30" s="3" t="s">
        <v>138</v>
      </c>
      <c r="G30" s="3" t="s">
        <v>5</v>
      </c>
      <c r="H30" s="3" t="s">
        <v>5</v>
      </c>
      <c r="I30" s="4" t="s">
        <v>139</v>
      </c>
    </row>
    <row r="31" spans="1:9" ht="50.5" thickBot="1">
      <c r="A31" s="5">
        <v>26</v>
      </c>
      <c r="B31" s="5">
        <v>26</v>
      </c>
      <c r="C31" s="3" t="s">
        <v>140</v>
      </c>
      <c r="D31" s="3" t="s">
        <v>141</v>
      </c>
      <c r="E31" s="3" t="s">
        <v>5</v>
      </c>
      <c r="F31" s="3" t="s">
        <v>5</v>
      </c>
      <c r="G31" s="3" t="s">
        <v>142</v>
      </c>
      <c r="H31" s="3" t="s">
        <v>5</v>
      </c>
      <c r="I31" s="3" t="s">
        <v>5</v>
      </c>
    </row>
    <row r="32" spans="1:9" ht="113" thickBot="1">
      <c r="A32" s="5">
        <v>27</v>
      </c>
      <c r="B32" s="5">
        <v>27</v>
      </c>
      <c r="C32" s="3" t="s">
        <v>143</v>
      </c>
      <c r="D32" s="3" t="s">
        <v>5</v>
      </c>
      <c r="E32" s="3" t="s">
        <v>5</v>
      </c>
      <c r="F32" s="3" t="s">
        <v>144</v>
      </c>
      <c r="G32" s="3" t="s">
        <v>5</v>
      </c>
      <c r="H32" s="3" t="s">
        <v>5</v>
      </c>
      <c r="I32" s="4" t="s">
        <v>145</v>
      </c>
    </row>
    <row r="33" spans="1:9" ht="50.5" thickBot="1">
      <c r="A33" s="5">
        <v>28</v>
      </c>
      <c r="B33" s="5">
        <v>28</v>
      </c>
      <c r="C33" s="3" t="s">
        <v>146</v>
      </c>
      <c r="D33" s="3" t="s">
        <v>147</v>
      </c>
      <c r="E33" s="3" t="s">
        <v>5</v>
      </c>
      <c r="F33" s="3" t="s">
        <v>5</v>
      </c>
      <c r="G33" s="3" t="s">
        <v>148</v>
      </c>
      <c r="H33" s="3" t="s">
        <v>5</v>
      </c>
      <c r="I33" s="3" t="s">
        <v>5</v>
      </c>
    </row>
    <row r="34" spans="1:9" ht="113" thickBot="1">
      <c r="A34" s="5">
        <v>29</v>
      </c>
      <c r="B34" s="5">
        <v>29</v>
      </c>
      <c r="C34" s="3" t="s">
        <v>149</v>
      </c>
      <c r="D34" s="3" t="s">
        <v>5</v>
      </c>
      <c r="E34" s="3" t="s">
        <v>5</v>
      </c>
      <c r="F34" s="3" t="s">
        <v>150</v>
      </c>
      <c r="G34" s="3" t="s">
        <v>5</v>
      </c>
      <c r="H34" s="3" t="s">
        <v>5</v>
      </c>
      <c r="I34" s="4" t="s">
        <v>151</v>
      </c>
    </row>
    <row r="35" spans="1:9" ht="100.5" thickBot="1">
      <c r="A35" s="5">
        <v>30</v>
      </c>
      <c r="B35" s="5">
        <v>30</v>
      </c>
      <c r="C35" s="3" t="s">
        <v>152</v>
      </c>
      <c r="D35" s="3" t="s">
        <v>5</v>
      </c>
      <c r="E35" s="3" t="s">
        <v>5</v>
      </c>
      <c r="F35" s="3" t="s">
        <v>153</v>
      </c>
      <c r="G35" s="3" t="s">
        <v>5</v>
      </c>
      <c r="H35" s="3" t="s">
        <v>5</v>
      </c>
      <c r="I35" s="4" t="s">
        <v>154</v>
      </c>
    </row>
    <row r="36" spans="1:9" ht="113" thickBot="1">
      <c r="A36" s="5">
        <v>31</v>
      </c>
      <c r="B36" s="5">
        <v>31</v>
      </c>
      <c r="C36" s="3" t="s">
        <v>155</v>
      </c>
      <c r="D36" s="3" t="s">
        <v>5</v>
      </c>
      <c r="E36" s="3" t="s">
        <v>5</v>
      </c>
      <c r="F36" s="3" t="s">
        <v>156</v>
      </c>
      <c r="G36" s="3" t="s">
        <v>5</v>
      </c>
      <c r="H36" s="3" t="s">
        <v>5</v>
      </c>
      <c r="I36" s="4" t="s">
        <v>157</v>
      </c>
    </row>
    <row r="37" spans="1:9" ht="15.75" customHeight="1" thickBot="1">
      <c r="A37" s="5">
        <v>32</v>
      </c>
      <c r="B37" s="5">
        <v>32</v>
      </c>
      <c r="C37" s="3" t="s">
        <v>158</v>
      </c>
      <c r="D37" s="3" t="s">
        <v>5</v>
      </c>
      <c r="E37" s="3" t="s">
        <v>5</v>
      </c>
      <c r="F37" s="3" t="s">
        <v>159</v>
      </c>
      <c r="G37" s="3" t="s">
        <v>5</v>
      </c>
      <c r="H37" s="3" t="s">
        <v>5</v>
      </c>
      <c r="I37" s="4" t="s">
        <v>160</v>
      </c>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E643A-4599-4B06-829C-7739FF519524}">
  <dimension ref="A1:G38"/>
  <sheetViews>
    <sheetView workbookViewId="0">
      <selection activeCell="C8" sqref="C8"/>
    </sheetView>
  </sheetViews>
  <sheetFormatPr defaultRowHeight="12.5"/>
  <cols>
    <col min="3" max="3" width="29.453125" bestFit="1" customWidth="1"/>
    <col min="4" max="4" width="11.453125" customWidth="1"/>
    <col min="5" max="5" width="58.1796875" customWidth="1"/>
    <col min="6" max="6" width="255.54296875" bestFit="1" customWidth="1"/>
    <col min="7" max="7" width="20.7265625" bestFit="1" customWidth="1"/>
  </cols>
  <sheetData>
    <row r="1" spans="1:7" ht="13" thickBot="1">
      <c r="A1" s="1" t="s">
        <v>0</v>
      </c>
      <c r="B1" s="6" t="s">
        <v>19</v>
      </c>
      <c r="C1" s="1" t="s">
        <v>18</v>
      </c>
      <c r="D1" s="1" t="s">
        <v>11</v>
      </c>
      <c r="E1" s="1" t="s">
        <v>12</v>
      </c>
      <c r="F1" s="1" t="s">
        <v>13</v>
      </c>
      <c r="G1" s="1"/>
    </row>
    <row r="2" spans="1:7" ht="13" thickBot="1">
      <c r="A2" s="1">
        <v>1</v>
      </c>
      <c r="B2" s="1">
        <v>1</v>
      </c>
      <c r="C2" s="3" t="s">
        <v>25</v>
      </c>
      <c r="D2" t="s">
        <v>16</v>
      </c>
      <c r="E2" s="2" t="str" cm="1">
        <f t="array" ref="E2">IF(ISBLANK(D2), "",_xlfn.XLOOKUP($C2,Bron_data!$C:$C,_xlfn.SWITCH($D2,"Basis",Bron_data!$G:$G,"Gemiddeld",Bron_data!$H:$H,"Gevorderd",Bron_data!$I:$I,"")))</f>
        <v>Opgave van specifieke LCA-resultaten en methodiek.</v>
      </c>
      <c r="F2" s="2" t="str" cm="1">
        <f t="array" ref="F2">IF(ISBLANK($D2),"",_xlfn.XLOOKUP($C2,Bron_data!$C:$C,_xlfn.SWITCH($D2,"Basis",Bron_data!$D:$D,"Gemiddeld",Bron_data!$E:$E,"Gevorderd",Bron_data!$F:$F,"")))</f>
        <v>De inschrijver dient de koolstofvoetafdruk-/LCA-resultaten op te geven voor representatieve of afzonderlijke modellen waarop de aanbesteding betrekking heeft, inclusief informatie over de berekening en de gebruikte methodologieën/tools.</v>
      </c>
    </row>
    <row r="3" spans="1:7" ht="13" thickBot="1">
      <c r="A3" s="1">
        <v>2</v>
      </c>
      <c r="B3" s="1">
        <v>2</v>
      </c>
      <c r="C3" s="3" t="s">
        <v>31</v>
      </c>
      <c r="D3" t="s">
        <v>14</v>
      </c>
      <c r="E3" s="2" t="str" cm="1">
        <f t="array" ref="E3">IF(ISBLANK(D3), "",_xlfn.XLOOKUP($C3,Bron_data!$C:$C,_xlfn.SWITCH($D3,"Basis",Bron_data!$G:$G,"Gemiddeld",Bron_data!$H:$H,"Gevorderd",Bron_data!$I:$I,"")))</f>
        <v>Energiebeheersysteem voor eigen vestigingen.</v>
      </c>
      <c r="F3" s="2" t="str" cm="1">
        <f t="array" ref="F3">IF(ISBLANK($D3),"",_xlfn.XLOOKUP($C3,Bron_data!$C:$C,_xlfn.SWITCH($D3,"Basis",Bron_data!$D:$D,"Gemiddeld",Bron_data!$E:$E,"Gevorderd",Bron_data!$F:$F,"")))</f>
        <v>De inschrijver moet een beheersysteem implementeren om de energie-efficiëntie ten minste van de vestigingen en activiteiten van het bedrijf aan te pakken.</v>
      </c>
    </row>
    <row r="4" spans="1:7" ht="13" thickBot="1">
      <c r="A4" s="1">
        <v>3</v>
      </c>
      <c r="B4" s="1">
        <v>3</v>
      </c>
      <c r="C4" s="3" t="s">
        <v>39</v>
      </c>
      <c r="D4" t="s">
        <v>14</v>
      </c>
      <c r="E4" s="2" t="str" cm="1">
        <f t="array" ref="E4">IF(ISBLANK(D4), "",_xlfn.XLOOKUP($C4,Bron_data!$C:$C,_xlfn.SWITCH($D4,"Basis",Bron_data!$G:$G,"Gemiddeld",Bron_data!$H:$H,"Gevorderd",Bron_data!$I:$I,"")))</f>
        <v>Beleid en doelen voor koolstofneutraliteit.</v>
      </c>
      <c r="F4" s="2" t="str" cm="1">
        <f t="array" ref="F4">IF(ISBLANK($D4),"",_xlfn.XLOOKUP($C4,Bron_data!$C:$C,_xlfn.SWITCH($D4,"Basis",Bron_data!$D:$D,"Gemiddeld",Bron_data!$E:$E,"Gevorderd",Bron_data!$F:$F,"")))</f>
        <v>De inschrijver heeft een beleid om koolstofneutraal te worden voor al zijn activiteiten en productie, met duidelijke doelen en mijlpalen. De inschrijver verstrekt informatie over de manier waarop de doelen zullen worden bereikt.</v>
      </c>
    </row>
    <row r="5" spans="1:7" ht="13" thickBot="1">
      <c r="A5" s="1" t="s">
        <v>6</v>
      </c>
      <c r="B5" s="1">
        <v>3</v>
      </c>
      <c r="C5" s="3" t="s">
        <v>44</v>
      </c>
      <c r="D5" t="s">
        <v>14</v>
      </c>
      <c r="E5" s="2" t="str" cm="1">
        <f t="array" ref="E5">IF(ISBLANK(D5), "",_xlfn.XLOOKUP($C5,Bron_data!$C:$C,_xlfn.SWITCH($D5,"Basis",Bron_data!$G:$G,"Gemiddeld",Bron_data!$H:$H,"Gevorderd",Bron_data!$I:$I,"")))</f>
        <v>-</v>
      </c>
      <c r="F5" s="2" t="str" cm="1">
        <f t="array" ref="F5">IF(ISBLANK($D5),"",_xlfn.XLOOKUP($C5,Bron_data!$C:$C,_xlfn.SWITCH($D5,"Basis",Bron_data!$D:$D,"Gemiddeld",Bron_data!$E:$E,"Gevorderd",Bron_data!$F:$F,"")))</f>
        <v>-</v>
      </c>
    </row>
    <row r="6" spans="1:7" ht="25.5" thickBot="1">
      <c r="A6" s="1" t="s">
        <v>7</v>
      </c>
      <c r="B6" s="1">
        <v>3</v>
      </c>
      <c r="C6" s="3" t="s">
        <v>47</v>
      </c>
      <c r="D6" t="s">
        <v>15</v>
      </c>
      <c r="E6" s="2" t="str" cm="1">
        <f t="array" ref="E6">IF(ISBLANK(D6), "",_xlfn.XLOOKUP($C6,Bron_data!$C:$C,_xlfn.SWITCH($D6,"Basis",Bron_data!$G:$G,"Gemiddeld",Bron_data!$H:$H,"Gevorderd",Bron_data!$I:$I,"")))</f>
        <v>Rapportage volgens standaardkaders (CDP/TCFD).</v>
      </c>
      <c r="F6" s="2" t="str" cm="1">
        <f t="array" ref="F6">IF(ISBLANK($D6),"",_xlfn.XLOOKUP($C6,Bron_data!$C:$C,_xlfn.SWITCH($D6,"Basis",Bron_data!$D:$D,"Gemiddeld",Bron_data!$E:$E,"Gevorderd",Bron_data!$F:$F,"")))</f>
        <v>Rapportage voldoet aan de standaard rapportagekaders (CDP, ISSB/TCFD, etc.).</v>
      </c>
    </row>
    <row r="7" spans="1:7" ht="13" thickBot="1">
      <c r="A7" s="1" t="s">
        <v>8</v>
      </c>
      <c r="B7" s="1">
        <v>3</v>
      </c>
      <c r="C7" s="3" t="s">
        <v>50</v>
      </c>
      <c r="D7" t="s">
        <v>14</v>
      </c>
      <c r="E7" s="2" t="str" cm="1">
        <f t="array" ref="E7">IF(ISBLANK(D7), "",_xlfn.XLOOKUP($C7,Bron_data!$C:$C,_xlfn.SWITCH($D7,"Basis",Bron_data!$G:$G,"Gemiddeld",Bron_data!$H:$H,"Gevorderd",Bron_data!$I:$I,"")))</f>
        <v>-</v>
      </c>
      <c r="F7" s="2" t="str" cm="1">
        <f t="array" ref="F7">IF(ISBLANK($D7),"",_xlfn.XLOOKUP($C7,Bron_data!$C:$C,_xlfn.SWITCH($D7,"Basis",Bron_data!$D:$D,"Gemiddeld",Bron_data!$E:$E,"Gevorderd",Bron_data!$F:$F,"")))</f>
        <v>-</v>
      </c>
    </row>
    <row r="8" spans="1:7" ht="25.5" thickBot="1">
      <c r="A8" s="1">
        <v>4</v>
      </c>
      <c r="B8" s="1">
        <v>4</v>
      </c>
      <c r="C8" s="3" t="s">
        <v>54</v>
      </c>
      <c r="D8" t="s">
        <v>14</v>
      </c>
      <c r="E8" s="2" t="str" cm="1">
        <f t="array" ref="E8">IF(ISBLANK(D8), "",_xlfn.XLOOKUP($C8,Bron_data!$C:$C,_xlfn.SWITCH($D8,"Basis",Bron_data!$G:$G,"Gemiddeld",Bron_data!$H:$H,"Gevorderd",Bron_data!$I:$I,"")))</f>
        <v>Energieverbruik per stand volgens COCIR.</v>
      </c>
      <c r="F8" s="2" t="str" cm="1">
        <f t="array" ref="F8">IF(ISBLANK($D8),"",_xlfn.XLOOKUP($C8,Bron_data!$C:$C,_xlfn.SWITCH($D8,"Basis",Bron_data!$D:$D,"Gemiddeld",Bron_data!$E:$E,"Gevorderd",Bron_data!$F:$F,"")))</f>
        <v>De inschrijver verstrekt het gemeten energieverbruik van de medische beeldvormingsapparaten waarop de aanbesteding betrekking heeft volgens de COCIR-methodologie' en het energieverbruik per bedrijfsstand.</v>
      </c>
    </row>
    <row r="9" spans="1:7" ht="25.5" thickBot="1">
      <c r="A9" s="1">
        <v>5</v>
      </c>
      <c r="B9" s="1">
        <v>5</v>
      </c>
      <c r="C9" s="3" t="s">
        <v>59</v>
      </c>
      <c r="D9" t="s">
        <v>16</v>
      </c>
      <c r="E9" s="2" t="str" cm="1">
        <f t="array" ref="E9">IF(ISBLANK(D9), "",_xlfn.XLOOKUP($C9,Bron_data!$C:$C,_xlfn.SWITCH($D9,"Basis",Bron_data!$G:$G,"Gemiddeld",Bron_data!$H:$H,"Gevorderd",Bron_data!$I:$I,"")))</f>
        <v>Configureerbaar energiebeheer en optimalisatie-ondersteuning.</v>
      </c>
      <c r="F9" s="2" t="str" cm="1">
        <f t="array" ref="F9">IF(ISBLANK($D9),"",_xlfn.XLOOKUP($C9,Bron_data!$C:$C,_xlfn.SWITCH($D9,"Basis",Bron_data!$D:$D,"Gemiddeld",Bron_data!$E:$E,"Gevorderd",Bron_data!$F:$F,"")))</f>
        <v>Het product is uitgerust met door de gebruiker te configureren opties voor energiebeheer. De inschrijver dient ondersteuning te bieden bij het traceren en optimaliseren van het energieverbruik van het medische hulpmiddel waarop de aanbesteding betrekking heeft gedurende de gehele levenscyclus.</v>
      </c>
    </row>
    <row r="10" spans="1:7" ht="25.5" thickBot="1">
      <c r="A10" s="1">
        <v>6</v>
      </c>
      <c r="B10" s="1">
        <v>6</v>
      </c>
      <c r="C10" s="3" t="s">
        <v>64</v>
      </c>
      <c r="D10" t="s">
        <v>14</v>
      </c>
      <c r="E10" s="2" t="str" cm="1">
        <f t="array" ref="E10">IF(ISBLANK(D10), "",_xlfn.XLOOKUP($C10,Bron_data!$C:$C,_xlfn.SWITCH($D10,"Basis",Bron_data!$G:$G,"Gemiddeld",Bron_data!$H:$H,"Gevorderd",Bron_data!$I:$I,"")))</f>
        <v>Instructies voor maximaal milieurendement bij gebruik.</v>
      </c>
      <c r="F10" s="2" t="str" cm="1">
        <f t="array" ref="F10">IF(ISBLANK($D10),"",_xlfn.XLOOKUP($C10,Bron_data!$C:$C,_xlfn.SWITCH($D10,"Basis",Bron_data!$D:$D,"Gemiddeld",Bron_data!$E:$E,"Gevorderd",Bron_data!$F:$F,"")))</f>
        <v>De inschrijver dient instructies te verstrekken over hoe de milieuprestaties van het specifieke medische hulpmiddel kunnen worden gemaximaliseerd in schriftelijke vorm... De instructies moeten samen met de apparatuur beschikbaar worden gesteld... De documentatie moet ten minste instructies bevatten voor gebruikers over hoe het hulpmiddel te gebruiken zonder de klinische prestaties in gevaar te brengen, zodat de milieueffecten tijdens installatie, gebruik en onderhoud tot een minimum worden beperkt...</v>
      </c>
    </row>
    <row r="11" spans="1:7" ht="38" thickBot="1">
      <c r="A11" s="1">
        <v>7</v>
      </c>
      <c r="B11" s="1">
        <v>7</v>
      </c>
      <c r="C11" s="3" t="s">
        <v>67</v>
      </c>
      <c r="D11" t="s">
        <v>15</v>
      </c>
      <c r="E11" s="2" t="str" cm="1">
        <f t="array" ref="E11">IF(ISBLANK(D11), "",_xlfn.XLOOKUP($C11,Bron_data!$C:$C,_xlfn.SWITCH($D11,"Basis",Bron_data!$G:$G,"Gemiddeld",Bron_data!$H:$H,"Gevorderd",Bron_data!$I:$I,"")))</f>
        <v>Opleiding over optimale energie-instellingen.</v>
      </c>
      <c r="F11" s="2" t="str" cm="1">
        <f t="array" ref="F11">IF(ISBLANK($D11),"",_xlfn.XLOOKUP($C11,Bron_data!$C:$C,_xlfn.SWITCH($D11,"Basis",Bron_data!$D:$D,"Gemiddeld",Bron_data!$E:$E,"Gevorderd",Bron_data!$F:$F,"")))</f>
        <v>De inschrijver moet opleiding voor de eindgebruiker voorzien die elementen omvat over het instellen en afstellen van de energieparameters van de apparatuur (bv. stand-bystand) om het elektriciteitsgebruik te optimaliseren.</v>
      </c>
    </row>
    <row r="12" spans="1:7" ht="13" thickBot="1">
      <c r="A12" s="1">
        <v>8</v>
      </c>
      <c r="B12" s="1">
        <v>8</v>
      </c>
      <c r="C12" s="3" t="s">
        <v>71</v>
      </c>
      <c r="D12" t="s">
        <v>14</v>
      </c>
      <c r="E12" s="2" t="str" cm="1">
        <f t="array" ref="E12">IF(ISBLANK(D12), "",_xlfn.XLOOKUP($C12,Bron_data!$C:$C,_xlfn.SWITCH($D12,"Basis",Bron_data!$G:$G,"Gemiddeld",Bron_data!$H:$H,"Gevorderd",Bron_data!$I:$I,"")))</f>
        <v>-</v>
      </c>
      <c r="F12" s="2" t="str" cm="1">
        <f t="array" ref="F12">IF(ISBLANK($D12),"",_xlfn.XLOOKUP($C12,Bron_data!$C:$C,_xlfn.SWITCH($D12,"Basis",Bron_data!$D:$D,"Gemiddeld",Bron_data!$E:$E,"Gevorderd",Bron_data!$F:$F,"")))</f>
        <v>-</v>
      </c>
    </row>
    <row r="13" spans="1:7" ht="13.5" customHeight="1" thickBot="1">
      <c r="A13" s="1">
        <v>9</v>
      </c>
      <c r="B13" s="1">
        <v>9</v>
      </c>
      <c r="C13" s="3" t="s">
        <v>74</v>
      </c>
      <c r="E13" s="2" t="str" cm="1">
        <f t="array" ref="E13">IF(ISBLANK(D13), "",_xlfn.XLOOKUP($C13,Bron_data!$C:$C,_xlfn.SWITCH($D13,"Basis",Bron_data!$G:$G,"Gemiddeld",Bron_data!$H:$H,"Gevorderd",Bron_data!$I:$I,"")))</f>
        <v/>
      </c>
      <c r="F13" s="2" t="str" cm="1">
        <f t="array" ref="F13">IF(ISBLANK($D13),"",_xlfn.XLOOKUP($C13,Bron_data!$C:$C,_xlfn.SWITCH($D13,"Basis",Bron_data!$D:$D,"Gemiddeld",Bron_data!$E:$E,"Gevorderd",Bron_data!$F:$F,"")))</f>
        <v/>
      </c>
    </row>
    <row r="14" spans="1:7" ht="13" thickBot="1">
      <c r="A14" s="1">
        <v>10</v>
      </c>
      <c r="B14" s="1">
        <v>10</v>
      </c>
      <c r="C14" s="3" t="s">
        <v>77</v>
      </c>
      <c r="E14" s="2" t="str" cm="1">
        <f t="array" ref="E14">IF(ISBLANK(D14), "",_xlfn.XLOOKUP($C14,Bron_data!$C:$C,_xlfn.SWITCH($D14,"Basis",Bron_data!$G:$G,"Gemiddeld",Bron_data!$H:$H,"Gevorderd",Bron_data!$I:$I,"")))</f>
        <v/>
      </c>
      <c r="F14" s="2" t="str" cm="1">
        <f t="array" ref="F14">IF(ISBLANK($D14),"",_xlfn.XLOOKUP($C14,Bron_data!$C:$C,_xlfn.SWITCH($D14,"Basis",Bron_data!$D:$D,"Gemiddeld",Bron_data!$E:$E,"Gevorderd",Bron_data!$F:$F,"")))</f>
        <v/>
      </c>
    </row>
    <row r="15" spans="1:7" ht="38" thickBot="1">
      <c r="A15" s="1">
        <v>11</v>
      </c>
      <c r="B15" s="1">
        <v>11</v>
      </c>
      <c r="C15" s="3" t="s">
        <v>80</v>
      </c>
      <c r="D15" t="s">
        <v>14</v>
      </c>
      <c r="E15" s="2" t="str" cm="1">
        <f t="array" ref="E15">IF(ISBLANK(D15), "",_xlfn.XLOOKUP($C15,Bron_data!$C:$C,_xlfn.SWITCH($D15,"Basis",Bron_data!$G:$G,"Gemiddeld",Bron_data!$H:$H,"Gevorderd",Bron_data!$I:$I,"")))</f>
        <v>Plan voor minder verpakkingsafval en jaarlijkse monitoring.</v>
      </c>
      <c r="F15" s="2" t="str" cm="1">
        <f t="array" ref="F15">IF(ISBLANK($D15),"",_xlfn.XLOOKUP($C15,Bron_data!$C:$C,_xlfn.SWITCH($D15,"Basis",Bron_data!$D:$D,"Gemiddeld",Bron_data!$E:$E,"Gevorderd",Bron_data!$F:$F,"")))</f>
        <v>De inschrijver dient een strategie of plan te hebben om de hoeveelheid verpakkingsmateriaal te verminderen of de duurzaamheid ervan te vergroten. De inschrijver dient de totale hoeveelheid gebruikte materialen per jaar bij te houden.</v>
      </c>
    </row>
    <row r="16" spans="1:7" ht="13" thickBot="1">
      <c r="A16" s="1">
        <v>12</v>
      </c>
      <c r="B16" s="1">
        <v>12</v>
      </c>
      <c r="C16" s="3" t="s">
        <v>84</v>
      </c>
      <c r="E16" s="2" t="str" cm="1">
        <f t="array" ref="E16">IF(ISBLANK(D16), "",_xlfn.XLOOKUP($C16,Bron_data!$C:$C,_xlfn.SWITCH($D16,"Basis",Bron_data!$G:$G,"Gemiddeld",Bron_data!$H:$H,"Gevorderd",Bron_data!$I:$I,"")))</f>
        <v/>
      </c>
      <c r="F16" s="2" t="str" cm="1">
        <f t="array" ref="F16">IF(ISBLANK($D16),"",_xlfn.XLOOKUP($C16,Bron_data!$C:$C,_xlfn.SWITCH($D16,"Basis",Bron_data!$D:$D,"Gemiddeld",Bron_data!$E:$E,"Gevorderd",Bron_data!$F:$F,"")))</f>
        <v/>
      </c>
    </row>
    <row r="17" spans="1:6" ht="38" thickBot="1">
      <c r="A17" s="1">
        <v>13</v>
      </c>
      <c r="B17" s="1">
        <v>13</v>
      </c>
      <c r="C17" s="3" t="s">
        <v>90</v>
      </c>
      <c r="E17" s="2" t="str" cm="1">
        <f t="array" ref="E17">IF(ISBLANK(D17), "",_xlfn.XLOOKUP($C17,Bron_data!$C:$C,_xlfn.SWITCH($D17,"Basis",Bron_data!$G:$G,"Gemiddeld",Bron_data!$H:$H,"Gevorderd",Bron_data!$I:$I,"")))</f>
        <v/>
      </c>
      <c r="F17" s="2" t="str" cm="1">
        <f t="array" ref="F17">IF(ISBLANK($D17),"",_xlfn.XLOOKUP($C17,Bron_data!$C:$C,_xlfn.SWITCH($D17,"Basis",Bron_data!$D:$D,"Gemiddeld",Bron_data!$E:$E,"Gevorderd",Bron_data!$F:$F,"")))</f>
        <v/>
      </c>
    </row>
    <row r="18" spans="1:6" ht="38" thickBot="1">
      <c r="A18" s="1" t="s">
        <v>10</v>
      </c>
      <c r="B18" s="1">
        <v>13</v>
      </c>
      <c r="C18" s="3" t="s">
        <v>95</v>
      </c>
      <c r="E18" s="2" t="str" cm="1">
        <f t="array" ref="E18">IF(ISBLANK(D18), "",_xlfn.XLOOKUP($C18,Bron_data!$C:$C,_xlfn.SWITCH($D18,"Basis",Bron_data!$G:$G,"Gemiddeld",Bron_data!$H:$H,"Gevorderd",Bron_data!$I:$I,"")))</f>
        <v/>
      </c>
      <c r="F18" s="2" t="str" cm="1">
        <f t="array" ref="F18">IF(ISBLANK($D18),"",_xlfn.XLOOKUP($C18,Bron_data!$C:$C,_xlfn.SWITCH($D18,"Basis",Bron_data!$D:$D,"Gemiddeld",Bron_data!$E:$E,"Gevorderd",Bron_data!$F:$F,"")))</f>
        <v/>
      </c>
    </row>
    <row r="19" spans="1:6" ht="25.5" thickBot="1">
      <c r="A19" s="1">
        <v>14</v>
      </c>
      <c r="B19" s="1">
        <v>14</v>
      </c>
      <c r="C19" s="3" t="s">
        <v>98</v>
      </c>
      <c r="E19" s="2" t="str" cm="1">
        <f t="array" ref="E19">IF(ISBLANK(D19), "",_xlfn.XLOOKUP($C19,Bron_data!$C:$C,_xlfn.SWITCH($D19,"Basis",Bron_data!$G:$G,"Gemiddeld",Bron_data!$H:$H,"Gevorderd",Bron_data!$I:$I,"")))</f>
        <v/>
      </c>
      <c r="F19" s="2" t="str" cm="1">
        <f t="array" ref="F19">IF(ISBLANK($D19),"",_xlfn.XLOOKUP($C19,Bron_data!$C:$C,_xlfn.SWITCH($D19,"Basis",Bron_data!$D:$D,"Gemiddeld",Bron_data!$E:$E,"Gevorderd",Bron_data!$F:$F,"")))</f>
        <v/>
      </c>
    </row>
    <row r="20" spans="1:6" ht="13" thickBot="1">
      <c r="A20" s="1">
        <v>15</v>
      </c>
      <c r="B20" s="1">
        <v>15</v>
      </c>
      <c r="C20" s="3" t="s">
        <v>101</v>
      </c>
      <c r="D20" t="s">
        <v>14</v>
      </c>
      <c r="E20" s="2" t="str" cm="1">
        <f t="array" ref="E20">IF(ISBLANK(D20), "",_xlfn.XLOOKUP($C20,Bron_data!$C:$C,_xlfn.SWITCH($D20,"Basis",Bron_data!$G:$G,"Gemiddeld",Bron_data!$H:$H,"Gevorderd",Bron_data!$I:$I,"")))</f>
        <v>Gecertificeerde AEEA-verwerking conform EN, R2 of e-Stewards.</v>
      </c>
      <c r="F20" s="2" t="str" cm="1">
        <f t="array" ref="F20">IF(ISBLANK($D20),"",_xlfn.XLOOKUP($C20,Bron_data!$C:$C,_xlfn.SWITCH($D20,"Basis",Bron_data!$D:$D,"Gemiddeld",Bron_data!$E:$E,"Gevorderd",Bron_data!$F:$F,"")))</f>
        <v>De inschrijver dient ervoor te zorgen dat de verwerking van AEEA... wordt uitgevoerd door inrichtingen die voldoen aan de eisen van de volgende normen: Europese normen EN 50625 en EN 50614... Responsible Recycling (R2)-standaard... e-Stewards standaard...</v>
      </c>
    </row>
    <row r="21" spans="1:6" ht="13" thickBot="1">
      <c r="A21" s="1">
        <v>16</v>
      </c>
      <c r="B21" s="1">
        <v>16</v>
      </c>
      <c r="C21" s="3" t="s">
        <v>104</v>
      </c>
      <c r="E21" s="2" t="str" cm="1">
        <f t="array" ref="E21">IF(ISBLANK(D21), "",_xlfn.XLOOKUP($C21,Bron_data!$C:$C,_xlfn.SWITCH($D21,"Basis",Bron_data!$G:$G,"Gemiddeld",Bron_data!$H:$H,"Gevorderd",Bron_data!$I:$I,"")))</f>
        <v/>
      </c>
      <c r="F21" s="2" t="str" cm="1">
        <f t="array" ref="F21">IF(ISBLANK($D21),"",_xlfn.XLOOKUP($C21,Bron_data!$C:$C,_xlfn.SWITCH($D21,"Basis",Bron_data!$D:$D,"Gemiddeld",Bron_data!$E:$E,"Gevorderd",Bron_data!$F:$F,"")))</f>
        <v/>
      </c>
    </row>
    <row r="22" spans="1:6" ht="25.5" thickBot="1">
      <c r="A22" s="1">
        <v>17</v>
      </c>
      <c r="B22" s="1">
        <v>17</v>
      </c>
      <c r="C22" s="3" t="s">
        <v>108</v>
      </c>
      <c r="E22" s="2" t="str" cm="1">
        <f t="array" ref="E22">IF(ISBLANK(D22), "",_xlfn.XLOOKUP($C22,Bron_data!$C:$C,_xlfn.SWITCH($D22,"Basis",Bron_data!$G:$G,"Gemiddeld",Bron_data!$H:$H,"Gevorderd",Bron_data!$I:$I,"")))</f>
        <v/>
      </c>
      <c r="F22" s="2" t="str" cm="1">
        <f t="array" ref="F22">IF(ISBLANK($D22),"",_xlfn.XLOOKUP($C22,Bron_data!$C:$C,_xlfn.SWITCH($D22,"Basis",Bron_data!$D:$D,"Gemiddeld",Bron_data!$E:$E,"Gevorderd",Bron_data!$F:$F,"")))</f>
        <v/>
      </c>
    </row>
    <row r="23" spans="1:6" ht="25.5" thickBot="1">
      <c r="A23" s="1">
        <v>18</v>
      </c>
      <c r="B23" s="1">
        <v>18</v>
      </c>
      <c r="C23" s="3" t="s">
        <v>113</v>
      </c>
      <c r="E23" s="2" t="str" cm="1">
        <f t="array" ref="E23">IF(ISBLANK(D23), "",_xlfn.XLOOKUP($C23,Bron_data!$C:$C,_xlfn.SWITCH($D23,"Basis",Bron_data!$G:$G,"Gemiddeld",Bron_data!$H:$H,"Gevorderd",Bron_data!$I:$I,"")))</f>
        <v/>
      </c>
      <c r="F23" s="2" t="str" cm="1">
        <f t="array" ref="F23">IF(ISBLANK($D23),"",_xlfn.XLOOKUP($C23,Bron_data!$C:$C,_xlfn.SWITCH($D23,"Basis",Bron_data!$D:$D,"Gemiddeld",Bron_data!$E:$E,"Gevorderd",Bron_data!$F:$F,"")))</f>
        <v/>
      </c>
    </row>
    <row r="24" spans="1:6" ht="25.5" thickBot="1">
      <c r="A24" s="1">
        <v>19</v>
      </c>
      <c r="B24" s="1">
        <v>19</v>
      </c>
      <c r="C24" s="3" t="s">
        <v>116</v>
      </c>
      <c r="E24" s="2" t="str" cm="1">
        <f t="array" ref="E24">IF(ISBLANK(D24), "",_xlfn.XLOOKUP($C24,Bron_data!$C:$C,_xlfn.SWITCH($D24,"Basis",Bron_data!$G:$G,"Gemiddeld",Bron_data!$H:$H,"Gevorderd",Bron_data!$I:$I,"")))</f>
        <v/>
      </c>
      <c r="F24" s="2" t="str" cm="1">
        <f t="array" ref="F24">IF(ISBLANK($D24),"",_xlfn.XLOOKUP($C24,Bron_data!$C:$C,_xlfn.SWITCH($D24,"Basis",Bron_data!$D:$D,"Gemiddeld",Bron_data!$E:$E,"Gevorderd",Bron_data!$F:$F,"")))</f>
        <v/>
      </c>
    </row>
    <row r="25" spans="1:6" ht="13" thickBot="1">
      <c r="A25" s="1">
        <v>20</v>
      </c>
      <c r="B25" s="1">
        <v>20</v>
      </c>
      <c r="C25" s="3" t="s">
        <v>119</v>
      </c>
      <c r="E25" s="2" t="str" cm="1">
        <f t="array" ref="E25">IF(ISBLANK(D25), "",_xlfn.XLOOKUP($C25,Bron_data!$C:$C,_xlfn.SWITCH($D25,"Basis",Bron_data!$G:$G,"Gemiddeld",Bron_data!$H:$H,"Gevorderd",Bron_data!$I:$I,"")))</f>
        <v/>
      </c>
      <c r="F25" s="2" t="str" cm="1">
        <f t="array" ref="F25">IF(ISBLANK($D25),"",_xlfn.XLOOKUP($C25,Bron_data!$C:$C,_xlfn.SWITCH($D25,"Basis",Bron_data!$D:$D,"Gemiddeld",Bron_data!$E:$E,"Gevorderd",Bron_data!$F:$F,"")))</f>
        <v/>
      </c>
    </row>
    <row r="26" spans="1:6" ht="13" thickBot="1">
      <c r="A26" s="1">
        <v>21</v>
      </c>
      <c r="B26" s="1">
        <v>21</v>
      </c>
      <c r="C26" s="3" t="s">
        <v>122</v>
      </c>
      <c r="E26" s="2" t="str" cm="1">
        <f t="array" ref="E26">IF(ISBLANK(D26), "",_xlfn.XLOOKUP($C26,Bron_data!$C:$C,_xlfn.SWITCH($D26,"Basis",Bron_data!$G:$G,"Gemiddeld",Bron_data!$H:$H,"Gevorderd",Bron_data!$I:$I,"")))</f>
        <v/>
      </c>
      <c r="F26" s="2" t="str" cm="1">
        <f t="array" ref="F26">IF(ISBLANK($D26),"",_xlfn.XLOOKUP($C26,Bron_data!$C:$C,_xlfn.SWITCH($D26,"Basis",Bron_data!$D:$D,"Gemiddeld",Bron_data!$E:$E,"Gevorderd",Bron_data!$F:$F,"")))</f>
        <v/>
      </c>
    </row>
    <row r="27" spans="1:6" ht="13" thickBot="1">
      <c r="A27" s="1">
        <v>22</v>
      </c>
      <c r="B27" s="1">
        <v>22</v>
      </c>
      <c r="C27" s="3" t="s">
        <v>125</v>
      </c>
      <c r="E27" s="2" t="str" cm="1">
        <f t="array" ref="E27">IF(ISBLANK(D27), "",_xlfn.XLOOKUP($C27,Bron_data!$C:$C,_xlfn.SWITCH($D27,"Basis",Bron_data!$G:$G,"Gemiddeld",Bron_data!$H:$H,"Gevorderd",Bron_data!$I:$I,"")))</f>
        <v/>
      </c>
      <c r="F27" s="2" t="str" cm="1">
        <f t="array" ref="F27">IF(ISBLANK($D27),"",_xlfn.XLOOKUP($C27,Bron_data!$C:$C,_xlfn.SWITCH($D27,"Basis",Bron_data!$D:$D,"Gemiddeld",Bron_data!$E:$E,"Gevorderd",Bron_data!$F:$F,"")))</f>
        <v/>
      </c>
    </row>
    <row r="28" spans="1:6" ht="25.5" thickBot="1">
      <c r="A28" s="1">
        <v>23</v>
      </c>
      <c r="B28" s="1">
        <v>23</v>
      </c>
      <c r="C28" s="3" t="s">
        <v>128</v>
      </c>
      <c r="D28" t="s">
        <v>16</v>
      </c>
      <c r="E28" s="2" t="str" cm="1">
        <f t="array" ref="E28">IF(ISBLANK(D28), "",_xlfn.XLOOKUP($C28,Bron_data!$C:$C,_xlfn.SWITCH($D28,"Basis",Bron_data!$G:$G,"Gemiddeld",Bron_data!$H:$H,"Gevorderd",Bron_data!$I:$I,"")))</f>
        <v>Behuizing bevat &lt;0,1% autorisatieplichtige SVHC's.</v>
      </c>
      <c r="F28" s="2" t="str" cm="1">
        <f t="array" ref="F28">IF(ISBLANK($D28),"",_xlfn.XLOOKUP($C28,Bron_data!$C:$C,_xlfn.SWITCH($D28,"Basis",Bron_data!$D:$D,"Gemiddeld",Bron_data!$E:$E,"Gevorderd",Bron_data!$F:$F,"")))</f>
        <v>Alle homogene materialen bevatten minder dan 1.000 ppm (0,1%) SVHC's die autorisatieplichtig zijn voor de EU (REACH Annex XIV).</v>
      </c>
    </row>
    <row r="29" spans="1:6" ht="13" thickBot="1">
      <c r="A29" s="1">
        <v>24</v>
      </c>
      <c r="B29" s="1">
        <v>24</v>
      </c>
      <c r="C29" s="3" t="s">
        <v>132</v>
      </c>
      <c r="E29" s="2" t="str" cm="1">
        <f t="array" ref="E29">IF(ISBLANK(D29), "",_xlfn.XLOOKUP($C29,Bron_data!$C:$C,_xlfn.SWITCH($D29,"Basis",Bron_data!$G:$G,"Gemiddeld",Bron_data!$H:$H,"Gevorderd",Bron_data!$I:$I,"")))</f>
        <v/>
      </c>
      <c r="F29" s="2" t="str" cm="1">
        <f t="array" ref="F29">IF(ISBLANK($D29),"",_xlfn.XLOOKUP($C29,Bron_data!$C:$C,_xlfn.SWITCH($D29,"Basis",Bron_data!$D:$D,"Gemiddeld",Bron_data!$E:$E,"Gevorderd",Bron_data!$F:$F,"")))</f>
        <v/>
      </c>
    </row>
    <row r="30" spans="1:6" ht="25.5" thickBot="1">
      <c r="A30" s="1">
        <v>25</v>
      </c>
      <c r="B30" s="1">
        <v>25</v>
      </c>
      <c r="C30" s="3" t="s">
        <v>137</v>
      </c>
      <c r="E30" s="2" t="str" cm="1">
        <f t="array" ref="E30">IF(ISBLANK(D30), "",_xlfn.XLOOKUP($C30,Bron_data!$C:$C,_xlfn.SWITCH($D30,"Basis",Bron_data!$G:$G,"Gemiddeld",Bron_data!$H:$H,"Gevorderd",Bron_data!$I:$I,"")))</f>
        <v/>
      </c>
      <c r="F30" s="2" t="str" cm="1">
        <f t="array" ref="F30">IF(ISBLANK($D30),"",_xlfn.XLOOKUP($C30,Bron_data!$C:$C,_xlfn.SWITCH($D30,"Basis",Bron_data!$D:$D,"Gemiddeld",Bron_data!$E:$E,"Gevorderd",Bron_data!$F:$F,"")))</f>
        <v/>
      </c>
    </row>
    <row r="31" spans="1:6" ht="13" thickBot="1">
      <c r="A31" s="1">
        <v>26</v>
      </c>
      <c r="B31" s="1">
        <v>26</v>
      </c>
      <c r="C31" s="3" t="s">
        <v>140</v>
      </c>
      <c r="E31" s="2" t="str" cm="1">
        <f t="array" ref="E31">IF(ISBLANK(D31), "",_xlfn.XLOOKUP($C31,Bron_data!$C:$C,_xlfn.SWITCH($D31,"Basis",Bron_data!$G:$G,"Gemiddeld",Bron_data!$H:$H,"Gevorderd",Bron_data!$I:$I,"")))</f>
        <v/>
      </c>
      <c r="F31" s="2" t="str" cm="1">
        <f t="array" ref="F31">IF(ISBLANK($D31),"",_xlfn.XLOOKUP($C31,Bron_data!$C:$C,_xlfn.SWITCH($D31,"Basis",Bron_data!$D:$D,"Gemiddeld",Bron_data!$E:$E,"Gevorderd",Bron_data!$F:$F,"")))</f>
        <v/>
      </c>
    </row>
    <row r="32" spans="1:6" ht="25.5" thickBot="1">
      <c r="A32" s="1">
        <v>27</v>
      </c>
      <c r="B32" s="1">
        <v>27</v>
      </c>
      <c r="C32" s="3" t="s">
        <v>143</v>
      </c>
      <c r="E32" s="2" t="str" cm="1">
        <f t="array" ref="E32">IF(ISBLANK(D32), "",_xlfn.XLOOKUP($C32,Bron_data!$C:$C,_xlfn.SWITCH($D32,"Basis",Bron_data!$G:$G,"Gemiddeld",Bron_data!$H:$H,"Gevorderd",Bron_data!$I:$I,"")))</f>
        <v/>
      </c>
      <c r="F32" s="2" t="str" cm="1">
        <f t="array" ref="F32">IF(ISBLANK($D32),"",_xlfn.XLOOKUP($C32,Bron_data!$C:$C,_xlfn.SWITCH($D32,"Basis",Bron_data!$D:$D,"Gemiddeld",Bron_data!$E:$E,"Gevorderd",Bron_data!$F:$F,"")))</f>
        <v/>
      </c>
    </row>
    <row r="33" spans="1:6" ht="25.5" thickBot="1">
      <c r="A33" s="1">
        <v>28</v>
      </c>
      <c r="B33" s="1">
        <v>28</v>
      </c>
      <c r="C33" s="3" t="s">
        <v>146</v>
      </c>
      <c r="D33" t="s">
        <v>14</v>
      </c>
      <c r="E33" s="2" t="str" cm="1">
        <f t="array" ref="E33">IF(ISBLANK(D33), "",_xlfn.XLOOKUP($C33,Bron_data!$C:$C,_xlfn.SWITCH($D33,"Basis",Bron_data!$G:$G,"Gemiddeld",Bron_data!$H:$H,"Gevorderd",Bron_data!$I:$I,"")))</f>
        <v>Voldoet aan ISO 45001 of equivalent voor eigen faciliteiten.</v>
      </c>
      <c r="F33" s="2" t="str" cm="1">
        <f t="array" ref="F33">IF(ISBLANK($D33),"",_xlfn.XLOOKUP($C33,Bron_data!$C:$C,_xlfn.SWITCH($D33,"Basis",Bron_data!$D:$D,"Gemiddeld",Bron_data!$E:$E,"Gevorderd",Bron_data!$F:$F,"")))</f>
        <v>De inschrijver verklaart te voldoen aan de prestaties op het gebied van gezondheid en veiligheid op het werk zoals beschreven in ISO 45001... ANSI/AIHA/ASSE Z10... of OHSAS 18001.</v>
      </c>
    </row>
    <row r="34" spans="1:6" ht="38" thickBot="1">
      <c r="A34" s="1">
        <v>29</v>
      </c>
      <c r="B34" s="1">
        <v>29</v>
      </c>
      <c r="C34" s="3" t="s">
        <v>149</v>
      </c>
      <c r="E34" s="2" t="str" cm="1">
        <f t="array" ref="E34">IF(ISBLANK(D34), "",_xlfn.XLOOKUP($C34,Bron_data!$C:$C,_xlfn.SWITCH($D34,"Basis",Bron_data!$G:$G,"Gemiddeld",Bron_data!$H:$H,"Gevorderd",Bron_data!$I:$I,"")))</f>
        <v/>
      </c>
      <c r="F34" s="2" t="str" cm="1">
        <f t="array" ref="F34">IF(ISBLANK($D34),"",_xlfn.XLOOKUP($C34,Bron_data!$C:$C,_xlfn.SWITCH($D34,"Basis",Bron_data!$D:$D,"Gemiddeld",Bron_data!$E:$E,"Gevorderd",Bron_data!$F:$F,"")))</f>
        <v/>
      </c>
    </row>
    <row r="35" spans="1:6" ht="25.5" thickBot="1">
      <c r="A35" s="1">
        <v>30</v>
      </c>
      <c r="B35" s="1">
        <v>30</v>
      </c>
      <c r="C35" s="3" t="s">
        <v>152</v>
      </c>
      <c r="E35" s="2" t="str" cm="1">
        <f t="array" ref="E35">IF(ISBLANK(D35), "",_xlfn.XLOOKUP($C35,Bron_data!$C:$C,_xlfn.SWITCH($D35,"Basis",Bron_data!$G:$G,"Gemiddeld",Bron_data!$H:$H,"Gevorderd",Bron_data!$I:$I,"")))</f>
        <v/>
      </c>
      <c r="F35" s="2" t="str" cm="1">
        <f t="array" ref="F35">IF(ISBLANK($D35),"",_xlfn.XLOOKUP($C35,Bron_data!$C:$C,_xlfn.SWITCH($D35,"Basis",Bron_data!$D:$D,"Gemiddeld",Bron_data!$E:$E,"Gevorderd",Bron_data!$F:$F,"")))</f>
        <v/>
      </c>
    </row>
    <row r="36" spans="1:6" ht="25.5" thickBot="1">
      <c r="A36" s="1">
        <v>31</v>
      </c>
      <c r="B36" s="1">
        <v>31</v>
      </c>
      <c r="C36" s="3" t="s">
        <v>155</v>
      </c>
      <c r="E36" s="2" t="str" cm="1">
        <f t="array" ref="E36">IF(ISBLANK(D36), "",_xlfn.XLOOKUP($C36,Bron_data!$C:$C,_xlfn.SWITCH($D36,"Basis",Bron_data!$G:$G,"Gemiddeld",Bron_data!$H:$H,"Gevorderd",Bron_data!$I:$I,"")))</f>
        <v/>
      </c>
      <c r="F36" s="2" t="str" cm="1">
        <f t="array" ref="F36">IF(ISBLANK($D36),"",_xlfn.XLOOKUP($C36,Bron_data!$C:$C,_xlfn.SWITCH($D36,"Basis",Bron_data!$D:$D,"Gemiddeld",Bron_data!$E:$E,"Gevorderd",Bron_data!$F:$F,"")))</f>
        <v/>
      </c>
    </row>
    <row r="37" spans="1:6" ht="25.5" thickBot="1">
      <c r="A37" s="1">
        <v>32</v>
      </c>
      <c r="B37" s="1">
        <v>32</v>
      </c>
      <c r="C37" s="3" t="s">
        <v>158</v>
      </c>
      <c r="D37" t="s">
        <v>16</v>
      </c>
      <c r="E37" s="2" t="str" cm="1">
        <f t="array" ref="E37">IF(ISBLANK(D37), "",_xlfn.XLOOKUP($C37,Bron_data!$C:$C,_xlfn.SWITCH($D37,"Basis",Bron_data!$G:$G,"Gemiddeld",Bron_data!$H:$H,"Gevorderd",Bron_data!$I:$I,"")))</f>
        <v>Publieke transparantie over bronnen conflictmineralen.</v>
      </c>
      <c r="F37" s="7" t="str" cm="1">
        <f t="array" ref="F37">IF(ISBLANK($D37),"",_xlfn.XLOOKUP($C37,Bron_data!$C:$C,_xlfn.SWITCH($D37,"Basis",Bron_data!$D:$D,"Gemiddeld",Bron_data!$E:$E,"Gevorderd",Bron_data!$F:$F,"")))</f>
        <v>De inschrijver verklaart of zijn producten... conflictmineralen bevatten... en maakt informatie bekend over het gebruik en de bronnen van dergelijke mineralen. Dergelijke bekendmakingen zijn openbaar.</v>
      </c>
    </row>
    <row r="38" spans="1:6">
      <c r="F38" s="2"/>
    </row>
  </sheetData>
  <dataValidations count="1">
    <dataValidation type="list" allowBlank="1" showInputMessage="1" showErrorMessage="1" sqref="D2:D1048576" xr:uid="{45B35592-2C6F-476A-B105-5363695EBAC4}">
      <formula1>"Basis, Gemiddeld, Gevorderd"</formula1>
    </dataValidation>
  </dataValidations>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TCO-checklist</vt:lpstr>
      <vt:lpstr>KF-criteria</vt:lpstr>
      <vt:lpstr>Alle criteria</vt:lpstr>
      <vt:lpstr>Bron_data</vt:lpstr>
      <vt:lpstr>Alle criteria (2)</vt:lpstr>
      <vt:lpstr>'KF-criteria'!Criteria</vt:lpstr>
      <vt:lpstr>'KF-criteria'!Extract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Lange, Arjon van (RADI - LUMC)</cp:lastModifiedBy>
  <dcterms:modified xsi:type="dcterms:W3CDTF">2026-01-27T12:20:58Z</dcterms:modified>
</cp:coreProperties>
</file>