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13395" windowHeight="11760"/>
  </bookViews>
  <sheets>
    <sheet name="Inleiding + Inhoud" sheetId="1" r:id="rId1"/>
    <sheet name="4.1 Homogeniteit en artefacten" sheetId="2" r:id="rId2"/>
    <sheet name="4.2 AEC prestatie en SDNR" sheetId="4" r:id="rId3"/>
    <sheet name="4.3 Lineariteit &amp; ruisevaluatie" sheetId="5" r:id="rId4"/>
    <sheet name="4.6 Dosis en DRN" sheetId="7" r:id="rId5"/>
    <sheet name="4.8 Korte termijn stabiliteit" sheetId="8" r:id="rId6"/>
    <sheet name="4.9 AEC lokaal hoge dichtheid" sheetId="9" r:id="rId7"/>
    <sheet name="4.11 Buisspanning" sheetId="10" r:id="rId8"/>
  </sheets>
  <calcPr calcId="145621"/>
</workbook>
</file>

<file path=xl/calcChain.xml><?xml version="1.0" encoding="utf-8"?>
<calcChain xmlns="http://schemas.openxmlformats.org/spreadsheetml/2006/main">
  <c r="B7" i="7" l="1"/>
  <c r="D21" i="8"/>
  <c r="B18" i="10"/>
  <c r="D16" i="9"/>
  <c r="D17" i="9"/>
  <c r="E32" i="4"/>
  <c r="B19" i="10" l="1"/>
  <c r="B20" i="10"/>
  <c r="B21" i="10"/>
  <c r="B26" i="9"/>
  <c r="B27" i="9"/>
  <c r="D20" i="9"/>
  <c r="D19" i="9"/>
  <c r="D18" i="9"/>
  <c r="B36" i="8"/>
  <c r="D22" i="8"/>
  <c r="D23" i="8"/>
  <c r="D24" i="8"/>
  <c r="D25" i="8"/>
  <c r="D26" i="8"/>
  <c r="D27" i="8"/>
  <c r="D28" i="8"/>
  <c r="D29" i="8"/>
  <c r="D30" i="8"/>
  <c r="C7" i="7"/>
  <c r="D7" i="7"/>
  <c r="B8" i="7"/>
  <c r="C8" i="7"/>
  <c r="D8" i="7"/>
  <c r="B9" i="7"/>
  <c r="C9" i="7"/>
  <c r="D9" i="7"/>
  <c r="B10" i="7"/>
  <c r="C10" i="7"/>
  <c r="D10" i="7"/>
  <c r="B11" i="7"/>
  <c r="C11" i="7"/>
  <c r="D11" i="7"/>
  <c r="B12" i="7"/>
  <c r="C12" i="7"/>
  <c r="D12" i="7"/>
  <c r="B13" i="7"/>
  <c r="C13" i="7"/>
  <c r="D13" i="7"/>
  <c r="A7" i="7"/>
  <c r="A8" i="7"/>
  <c r="A9" i="7"/>
  <c r="A10" i="7"/>
  <c r="A11" i="7"/>
  <c r="A12" i="7"/>
  <c r="A13" i="7"/>
  <c r="D6" i="7"/>
  <c r="B6" i="7"/>
  <c r="C6" i="7"/>
  <c r="A6" i="7"/>
  <c r="F4" i="5"/>
  <c r="E4" i="5"/>
  <c r="E33" i="4"/>
  <c r="E34" i="4"/>
  <c r="E35" i="4"/>
  <c r="E36" i="4"/>
  <c r="E37" i="4"/>
  <c r="E38" i="4"/>
  <c r="B33" i="4"/>
  <c r="B34" i="4"/>
  <c r="B35" i="4"/>
  <c r="B36" i="4"/>
  <c r="B37" i="4"/>
  <c r="B38" i="4"/>
  <c r="B32" i="4"/>
  <c r="F27" i="2"/>
  <c r="H27" i="2"/>
  <c r="J27" i="2"/>
  <c r="F28" i="2"/>
  <c r="H28" i="2"/>
  <c r="J28" i="2"/>
  <c r="D27" i="2"/>
  <c r="D28" i="2"/>
  <c r="J26" i="2"/>
  <c r="H26" i="2"/>
  <c r="F26" i="2"/>
  <c r="D26" i="2"/>
  <c r="B26" i="2"/>
  <c r="B27" i="2"/>
  <c r="B28" i="2"/>
  <c r="P17" i="2"/>
  <c r="P18" i="2"/>
  <c r="M17" i="2"/>
  <c r="M18" i="2"/>
  <c r="J17" i="2"/>
  <c r="J18" i="2"/>
  <c r="G17" i="2"/>
  <c r="G18" i="2"/>
  <c r="E28" i="2" s="1"/>
  <c r="P16" i="2"/>
  <c r="M16" i="2"/>
  <c r="J16" i="2"/>
  <c r="G16" i="2"/>
  <c r="D17" i="2"/>
  <c r="D18" i="2"/>
  <c r="D16" i="2"/>
  <c r="B37" i="8" l="1"/>
  <c r="C27" i="2"/>
  <c r="G27" i="2"/>
  <c r="K27" i="2"/>
  <c r="I27" i="2"/>
  <c r="I28" i="2"/>
  <c r="G28" i="2"/>
  <c r="K28" i="2"/>
  <c r="C28" i="2"/>
  <c r="E27" i="2"/>
  <c r="K26" i="2"/>
  <c r="E26" i="2"/>
  <c r="I26" i="2"/>
  <c r="C26" i="2"/>
  <c r="G26" i="2"/>
</calcChain>
</file>

<file path=xl/sharedStrings.xml><?xml version="1.0" encoding="utf-8"?>
<sst xmlns="http://schemas.openxmlformats.org/spreadsheetml/2006/main" count="264" uniqueCount="100">
  <si>
    <t>Inleiding</t>
  </si>
  <si>
    <t>Inhoudsopgave</t>
  </si>
  <si>
    <t>4.1 Homogeniteit en artefacten</t>
  </si>
  <si>
    <t>Opname</t>
  </si>
  <si>
    <t>Noteer de voor de opname gebruikte instellingen:</t>
  </si>
  <si>
    <t>Tijdsstip</t>
  </si>
  <si>
    <t>Anode/filter</t>
  </si>
  <si>
    <t>AEC sensor</t>
  </si>
  <si>
    <t>kV</t>
  </si>
  <si>
    <t>mAs</t>
  </si>
  <si>
    <t>Opname bij start</t>
  </si>
  <si>
    <t>Opname halverwege</t>
  </si>
  <si>
    <t>Noteer de gebruikte instellingen voor de opname bij de start, de opname halverwege en de opname bij het einde van de (acceptatie) test:</t>
  </si>
  <si>
    <t>AEC sensor [#]</t>
  </si>
  <si>
    <t>ROI 1</t>
  </si>
  <si>
    <t>Gemiddelde</t>
  </si>
  <si>
    <t>S.D.</t>
  </si>
  <si>
    <t>SNR</t>
  </si>
  <si>
    <t>ROI 2</t>
  </si>
  <si>
    <t>ROI 3</t>
  </si>
  <si>
    <t>ROI 4</t>
  </si>
  <si>
    <t>ROI 5</t>
  </si>
  <si>
    <t>Volgnnummer</t>
  </si>
  <si>
    <t>Noteer de gemiddelde waarde en standaard deviatie van de 5 ROI's in onderstaande tabel. Geeft het systeem een pixelwaarde offset, noteer deze hieronder.</t>
  </si>
  <si>
    <t>Pixelwaarde offset:</t>
  </si>
  <si>
    <t>Analyse</t>
  </si>
  <si>
    <t>Gegevens</t>
  </si>
  <si>
    <t>Dikte PMMA</t>
  </si>
  <si>
    <t>Kracht [N]</t>
  </si>
  <si>
    <t>Hoogte [mm]</t>
  </si>
  <si>
    <t>2.0</t>
  </si>
  <si>
    <t>3.0</t>
  </si>
  <si>
    <t>4.0</t>
  </si>
  <si>
    <t>5.0</t>
  </si>
  <si>
    <t>6.0</t>
  </si>
  <si>
    <t>7.0</t>
  </si>
  <si>
    <t>4.5 (optioneel)</t>
  </si>
  <si>
    <t>Meet de gemiddelde pixelwaarde en standaarddeviatie in de 5 ROI's</t>
  </si>
  <si>
    <t>Gem. pixelwaarde buiten filter</t>
  </si>
  <si>
    <t>SDNR</t>
  </si>
  <si>
    <t>De SDNR wordt hieronder weergegeven en getoetst aan de grenswaarden uit het protocol</t>
  </si>
  <si>
    <t>Meting [#]</t>
  </si>
  <si>
    <t>1</t>
  </si>
  <si>
    <t>2</t>
  </si>
  <si>
    <t>3</t>
  </si>
  <si>
    <t>4</t>
  </si>
  <si>
    <t>5</t>
  </si>
  <si>
    <t>6</t>
  </si>
  <si>
    <t>7</t>
  </si>
  <si>
    <t>8</t>
  </si>
  <si>
    <t>9</t>
  </si>
  <si>
    <t>10</t>
  </si>
  <si>
    <t>11</t>
  </si>
  <si>
    <t>12</t>
  </si>
  <si>
    <t>15</t>
  </si>
  <si>
    <t>13</t>
  </si>
  <si>
    <t>14</t>
  </si>
  <si>
    <t>Gebruik voor deze meting de kV en anode/filder combinatie:</t>
  </si>
  <si>
    <t>Meet de gemiddelde pixelwaarde en standaarddeviatie in de referentie ROI:</t>
  </si>
  <si>
    <t>Gebruik de instellingen uit meting 4.2, zoals hieronder staan weergegeven en noteer de dosis in de laatste kolom:</t>
  </si>
  <si>
    <t>Dosis [mGy]</t>
  </si>
  <si>
    <t>4.2 AEC prestatie en SDNR</t>
  </si>
  <si>
    <t>4.3 Lineariteit en ruisevaluatie</t>
  </si>
  <si>
    <t>4.6 Dosis en DRN</t>
  </si>
  <si>
    <t>Bereken met behulp van het LRCB rekendocument de mean glandular dose (http://www.lrcb.nl/nl/page/fysici-en-technici-1)</t>
  </si>
  <si>
    <t>4.8 Belichtingsautomaat: korte termijn stabiliteit</t>
  </si>
  <si>
    <t>Noteer de instellingen van de 10 opnames hieronder:</t>
  </si>
  <si>
    <t>Meet van alle opnames de gemiddelde pixelwaarde en S.D. in de referentie ROI en noteer hieronder:</t>
  </si>
  <si>
    <t>De mAs en SNR worden hieronder afgezet tegen de grenswaarde. Een rode waarde betekent buiten de grenswaarde, een oranje waarde betekent buiten de wenselijke waarde, maar binnen de grenswaarde.</t>
  </si>
  <si>
    <t>Parameter</t>
  </si>
  <si>
    <t>Waarde</t>
  </si>
  <si>
    <t>Noteer de instellingen van de opnames hieronder:</t>
  </si>
  <si>
    <t>0</t>
  </si>
  <si>
    <t>20</t>
  </si>
  <si>
    <t>Meet van alle opnames de gemiddelde pixelwaarde en S.D. in de ROI waarbinnen de extra verzwakking zich bevindt:</t>
  </si>
  <si>
    <t>4.9 AEC lokaal hoge dichtheid weefsel responsie</t>
  </si>
  <si>
    <t>4.11 Buisspanning</t>
  </si>
  <si>
    <t>Ingestelde kV</t>
  </si>
  <si>
    <t>Gemeten kV</t>
  </si>
  <si>
    <t>25</t>
  </si>
  <si>
    <t>28</t>
  </si>
  <si>
    <t>30</t>
  </si>
  <si>
    <t>35</t>
  </si>
  <si>
    <t>De nauwkeurigheid van de verschillende metingen is:</t>
  </si>
  <si>
    <t>Nauwkeurigheid [kV]</t>
  </si>
  <si>
    <t>4.3 Lineariteit &amp; Ruisevaluatie</t>
  </si>
  <si>
    <t>4.8 Korte termijn stabiliteit</t>
  </si>
  <si>
    <t>Versiebeheer:</t>
  </si>
  <si>
    <t>0.1 - Opstellen eerste versie - Niels van der Werf  - 22 maart 2016</t>
  </si>
  <si>
    <t>Variatie pixelwaarde</t>
  </si>
  <si>
    <t>Variatie SNR</t>
  </si>
  <si>
    <t>Grenswaarde</t>
  </si>
  <si>
    <t>&lt; 15%</t>
  </si>
  <si>
    <t>&lt; 15 %</t>
  </si>
  <si>
    <r>
      <t xml:space="preserve">&lt; </t>
    </r>
    <r>
      <rPr>
        <sz val="11"/>
        <color theme="1"/>
        <rFont val="Arial"/>
        <family val="2"/>
      </rPr>
      <t>±</t>
    </r>
    <r>
      <rPr>
        <sz val="11"/>
        <color theme="1"/>
        <rFont val="Calibri"/>
        <family val="2"/>
      </rPr>
      <t>1 kV</t>
    </r>
  </si>
  <si>
    <t>Variatie mAs</t>
  </si>
  <si>
    <t>DRN</t>
  </si>
  <si>
    <t>Hieronder staan de procentuele afwijkingen van de verschillende ROI's met het gemiddelde, de grenswaarde is 15% voor zowel de gemiddelde pixelwaarde als de SNR.</t>
  </si>
  <si>
    <t>Verzwakking [mm PMMA]</t>
  </si>
  <si>
    <t>Dit exceldocument dient ter ondersteuning van het Leidraad protocol Mammografie (V3.0). De meetwaardes uit het protocol kunnen in dit document worden ingevoerd. Voor een aantal metingen uit  het protocol dienen berekeningen te worden uitgevoerd. Waar mogelijk, worden deze automatisch uitgevoerd en getest tegen de geldende grenswaarde. De toelichting op de berekeningen, inclusief vergelijkingen, wordt gegeven in het protocol zelf.
De automatisch berekende waarden worden weergegeven in de grijs gearceerde vlakken.</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</si>
</sst>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1"/>
      <color theme="1"/>
      <name val="Calibri"/>
      <family val="2"/>
      <scheme val="minor"/>
    </font>
    <font>
      <b/>
      <sz val="11"/>
      <color theme="1"/>
      <name val="Calibri"/>
      <family val="2"/>
      <scheme val="minor"/>
    </font>
    <font>
      <b/>
      <sz val="16"/>
      <color theme="3"/>
      <name val="Calibri"/>
      <family val="2"/>
      <scheme val="minor"/>
    </font>
    <font>
      <b/>
      <sz val="14"/>
      <color theme="3"/>
      <name val="Calibri"/>
      <family val="2"/>
      <scheme val="minor"/>
    </font>
    <font>
      <sz val="11"/>
      <name val="Calibri"/>
      <family val="2"/>
      <scheme val="minor"/>
    </font>
    <font>
      <b/>
      <sz val="11"/>
      <name val="Calibri"/>
      <family val="2"/>
      <scheme val="minor"/>
    </font>
    <font>
      <sz val="11"/>
      <color theme="1"/>
      <name val="Arial"/>
      <family val="2"/>
    </font>
    <font>
      <sz val="11"/>
      <color theme="1"/>
      <name val="Calibri"/>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s>
  <cellStyleXfs count="2">
    <xf numFmtId="0" fontId="0" fillId="0" borderId="0"/>
    <xf numFmtId="9" fontId="1" fillId="0" borderId="0" applyFont="0" applyFill="0" applyBorder="0" applyAlignment="0" applyProtection="0"/>
  </cellStyleXfs>
  <cellXfs count="102">
    <xf numFmtId="0" fontId="0" fillId="0" borderId="0" xfId="0"/>
    <xf numFmtId="0" fontId="0" fillId="2" borderId="0" xfId="0" applyFill="1"/>
    <xf numFmtId="0" fontId="0" fillId="2" borderId="0" xfId="0" applyFill="1" applyAlignment="1">
      <alignment wrapText="1"/>
    </xf>
    <xf numFmtId="0" fontId="0" fillId="2" borderId="0" xfId="0" applyFill="1" applyAlignment="1">
      <alignment vertical="top" wrapText="1"/>
    </xf>
    <xf numFmtId="0" fontId="4" fillId="2" borderId="0" xfId="0" applyFont="1" applyFill="1"/>
    <xf numFmtId="0" fontId="3" fillId="2" borderId="0" xfId="0" applyFont="1" applyFill="1"/>
    <xf numFmtId="0" fontId="0" fillId="2" borderId="5" xfId="0" applyFill="1" applyBorder="1"/>
    <xf numFmtId="0" fontId="0" fillId="2" borderId="0" xfId="0" applyFill="1" applyBorder="1"/>
    <xf numFmtId="0" fontId="0" fillId="2" borderId="16" xfId="0" applyFill="1" applyBorder="1"/>
    <xf numFmtId="0" fontId="0" fillId="2" borderId="17" xfId="0" applyFill="1" applyBorder="1"/>
    <xf numFmtId="0" fontId="0" fillId="2" borderId="18" xfId="0" applyFill="1" applyBorder="1"/>
    <xf numFmtId="0" fontId="0" fillId="2" borderId="19" xfId="0" applyFill="1" applyBorder="1"/>
    <xf numFmtId="0" fontId="0" fillId="2" borderId="20" xfId="0" applyFill="1" applyBorder="1"/>
    <xf numFmtId="0" fontId="0" fillId="2" borderId="21" xfId="0" applyFill="1" applyBorder="1"/>
    <xf numFmtId="0" fontId="5" fillId="2" borderId="5" xfId="0" applyFont="1" applyFill="1" applyBorder="1" applyAlignment="1">
      <alignment horizontal="center"/>
    </xf>
    <xf numFmtId="0" fontId="6" fillId="2" borderId="13" xfId="0" applyFont="1" applyFill="1" applyBorder="1" applyAlignment="1">
      <alignment horizontal="center"/>
    </xf>
    <xf numFmtId="0" fontId="6" fillId="2" borderId="14" xfId="0" applyFont="1" applyFill="1" applyBorder="1" applyAlignment="1">
      <alignment horizontal="center"/>
    </xf>
    <xf numFmtId="0" fontId="6" fillId="2" borderId="15" xfId="0" applyFont="1" applyFill="1" applyBorder="1" applyAlignment="1">
      <alignment horizontal="center"/>
    </xf>
    <xf numFmtId="0" fontId="6" fillId="2" borderId="9" xfId="0" applyFont="1" applyFill="1" applyBorder="1"/>
    <xf numFmtId="0" fontId="5" fillId="2" borderId="16" xfId="0" applyFont="1" applyFill="1" applyBorder="1"/>
    <xf numFmtId="0" fontId="5" fillId="2" borderId="17" xfId="0" applyFont="1" applyFill="1" applyBorder="1"/>
    <xf numFmtId="0" fontId="5" fillId="2" borderId="18" xfId="0" applyFont="1" applyFill="1" applyBorder="1"/>
    <xf numFmtId="0" fontId="6" fillId="2" borderId="10" xfId="0" applyFont="1" applyFill="1" applyBorder="1"/>
    <xf numFmtId="0" fontId="6" fillId="2" borderId="11" xfId="0" applyFont="1" applyFill="1" applyBorder="1"/>
    <xf numFmtId="0" fontId="5" fillId="2" borderId="19" xfId="0" applyFont="1" applyFill="1" applyBorder="1"/>
    <xf numFmtId="0" fontId="5" fillId="2" borderId="20" xfId="0" applyFont="1" applyFill="1" applyBorder="1"/>
    <xf numFmtId="0" fontId="5" fillId="2" borderId="21" xfId="0" applyFont="1" applyFill="1" applyBorder="1"/>
    <xf numFmtId="0" fontId="5" fillId="2" borderId="0" xfId="0" applyFont="1" applyFill="1"/>
    <xf numFmtId="0" fontId="6" fillId="2" borderId="19" xfId="0" applyFont="1" applyFill="1" applyBorder="1" applyAlignment="1">
      <alignment horizontal="center"/>
    </xf>
    <xf numFmtId="0" fontId="6" fillId="2" borderId="20" xfId="0" applyFont="1" applyFill="1" applyBorder="1" applyAlignment="1">
      <alignment horizontal="center"/>
    </xf>
    <xf numFmtId="0" fontId="5" fillId="3" borderId="17" xfId="0" applyFont="1" applyFill="1" applyBorder="1"/>
    <xf numFmtId="0" fontId="5" fillId="3" borderId="20" xfId="0" applyFont="1" applyFill="1" applyBorder="1"/>
    <xf numFmtId="0" fontId="6" fillId="2" borderId="21" xfId="0" applyFont="1" applyFill="1" applyBorder="1" applyAlignment="1">
      <alignment horizontal="center"/>
    </xf>
    <xf numFmtId="0" fontId="5" fillId="3" borderId="18" xfId="0" applyFont="1" applyFill="1" applyBorder="1"/>
    <xf numFmtId="0" fontId="5" fillId="3" borderId="21" xfId="0" applyFont="1" applyFill="1" applyBorder="1"/>
    <xf numFmtId="0" fontId="0" fillId="2" borderId="3" xfId="0" applyFill="1" applyBorder="1"/>
    <xf numFmtId="0" fontId="6" fillId="2" borderId="24" xfId="0" applyFont="1" applyFill="1" applyBorder="1" applyAlignment="1">
      <alignment horizontal="center"/>
    </xf>
    <xf numFmtId="9" fontId="5" fillId="3" borderId="5" xfId="1" applyFont="1" applyFill="1" applyBorder="1"/>
    <xf numFmtId="9" fontId="5" fillId="3" borderId="25" xfId="1" applyFont="1" applyFill="1" applyBorder="1"/>
    <xf numFmtId="9" fontId="5" fillId="3" borderId="18" xfId="1" applyFont="1" applyFill="1" applyBorder="1"/>
    <xf numFmtId="9" fontId="5" fillId="3" borderId="6" xfId="1" applyFont="1" applyFill="1" applyBorder="1"/>
    <xf numFmtId="9" fontId="5" fillId="3" borderId="21" xfId="1" applyFont="1" applyFill="1" applyBorder="1"/>
    <xf numFmtId="49" fontId="0" fillId="2" borderId="0" xfId="0" applyNumberFormat="1" applyFill="1"/>
    <xf numFmtId="49" fontId="6" fillId="2" borderId="10" xfId="0" applyNumberFormat="1" applyFont="1" applyFill="1" applyBorder="1" applyAlignment="1">
      <alignment horizontal="center"/>
    </xf>
    <xf numFmtId="49" fontId="0" fillId="2" borderId="0" xfId="0" applyNumberFormat="1" applyFill="1" applyBorder="1"/>
    <xf numFmtId="0" fontId="6" fillId="2" borderId="1" xfId="0" applyFont="1" applyFill="1" applyBorder="1" applyAlignment="1">
      <alignment horizontal="center"/>
    </xf>
    <xf numFmtId="49" fontId="2" fillId="2" borderId="10" xfId="0" applyNumberFormat="1" applyFont="1" applyFill="1" applyBorder="1" applyAlignment="1">
      <alignment horizontal="center"/>
    </xf>
    <xf numFmtId="49" fontId="2" fillId="2" borderId="11" xfId="0" applyNumberFormat="1" applyFont="1" applyFill="1" applyBorder="1" applyAlignment="1">
      <alignment horizontal="center"/>
    </xf>
    <xf numFmtId="49" fontId="2" fillId="2" borderId="9" xfId="0" applyNumberFormat="1" applyFont="1" applyFill="1" applyBorder="1"/>
    <xf numFmtId="49" fontId="2" fillId="2" borderId="11" xfId="0" applyNumberFormat="1" applyFont="1" applyFill="1" applyBorder="1"/>
    <xf numFmtId="0" fontId="2" fillId="2" borderId="19" xfId="0" applyFont="1" applyFill="1" applyBorder="1"/>
    <xf numFmtId="0" fontId="2" fillId="2" borderId="20" xfId="0" applyFont="1" applyFill="1" applyBorder="1"/>
    <xf numFmtId="0" fontId="2" fillId="2" borderId="21" xfId="0" applyFont="1" applyFill="1" applyBorder="1"/>
    <xf numFmtId="0" fontId="5" fillId="2" borderId="16" xfId="0" applyFont="1" applyFill="1" applyBorder="1" applyAlignment="1">
      <alignment horizontal="center"/>
    </xf>
    <xf numFmtId="0" fontId="0" fillId="2" borderId="16" xfId="0" applyFill="1" applyBorder="1" applyAlignment="1">
      <alignment horizontal="center"/>
    </xf>
    <xf numFmtId="0" fontId="0" fillId="2" borderId="19" xfId="0" applyFill="1" applyBorder="1" applyAlignment="1">
      <alignment horizontal="center"/>
    </xf>
    <xf numFmtId="9" fontId="0" fillId="2" borderId="25" xfId="1" applyFont="1" applyFill="1" applyBorder="1"/>
    <xf numFmtId="9" fontId="0" fillId="2" borderId="18" xfId="1" applyFont="1" applyFill="1" applyBorder="1"/>
    <xf numFmtId="9" fontId="0" fillId="2" borderId="21" xfId="1" applyFont="1" applyFill="1" applyBorder="1"/>
    <xf numFmtId="0" fontId="2" fillId="2" borderId="1" xfId="0" applyFont="1" applyFill="1" applyBorder="1"/>
    <xf numFmtId="0" fontId="5" fillId="2" borderId="17" xfId="0" applyFont="1" applyFill="1" applyBorder="1" applyAlignment="1">
      <alignment horizontal="center"/>
    </xf>
    <xf numFmtId="0" fontId="0" fillId="3" borderId="7" xfId="0" applyFill="1" applyBorder="1"/>
    <xf numFmtId="0" fontId="0" fillId="3" borderId="1" xfId="0" applyFill="1" applyBorder="1"/>
    <xf numFmtId="0" fontId="5" fillId="3" borderId="16" xfId="0" applyFont="1" applyFill="1" applyBorder="1" applyAlignment="1">
      <alignment horizontal="center"/>
    </xf>
    <xf numFmtId="0" fontId="5" fillId="3" borderId="17" xfId="0" applyFont="1" applyFill="1" applyBorder="1" applyAlignment="1">
      <alignment horizontal="center"/>
    </xf>
    <xf numFmtId="0" fontId="5" fillId="3" borderId="18" xfId="0" applyFont="1" applyFill="1" applyBorder="1" applyAlignment="1">
      <alignment horizontal="center"/>
    </xf>
    <xf numFmtId="0" fontId="0" fillId="3" borderId="16" xfId="0" applyFill="1" applyBorder="1" applyAlignment="1">
      <alignment horizontal="center"/>
    </xf>
    <xf numFmtId="0" fontId="0" fillId="3" borderId="17" xfId="0" applyFill="1" applyBorder="1" applyAlignment="1">
      <alignment horizontal="center"/>
    </xf>
    <xf numFmtId="0" fontId="0" fillId="3" borderId="19" xfId="0" applyFill="1" applyBorder="1" applyAlignment="1">
      <alignment horizontal="center"/>
    </xf>
    <xf numFmtId="0" fontId="0" fillId="3" borderId="20" xfId="0" applyFill="1" applyBorder="1" applyAlignment="1">
      <alignment horizontal="center"/>
    </xf>
    <xf numFmtId="0" fontId="5" fillId="2" borderId="18" xfId="0" applyFont="1" applyFill="1" applyBorder="1" applyAlignment="1">
      <alignment horizontal="center"/>
    </xf>
    <xf numFmtId="0" fontId="0" fillId="2" borderId="17" xfId="0" applyFill="1" applyBorder="1" applyAlignment="1">
      <alignment horizontal="center"/>
    </xf>
    <xf numFmtId="0" fontId="0" fillId="2" borderId="18" xfId="0" applyFill="1" applyBorder="1" applyAlignment="1">
      <alignment horizontal="center"/>
    </xf>
    <xf numFmtId="0" fontId="0" fillId="2" borderId="20" xfId="0" applyFill="1" applyBorder="1" applyAlignment="1">
      <alignment horizontal="center"/>
    </xf>
    <xf numFmtId="0" fontId="0" fillId="2" borderId="21" xfId="0" applyFill="1" applyBorder="1" applyAlignment="1">
      <alignment horizontal="center"/>
    </xf>
    <xf numFmtId="0" fontId="5" fillId="3" borderId="21" xfId="0" applyFont="1" applyFill="1" applyBorder="1" applyAlignment="1">
      <alignment horizontal="center"/>
    </xf>
    <xf numFmtId="0" fontId="5" fillId="2" borderId="10" xfId="0" applyFont="1" applyFill="1" applyBorder="1" applyAlignment="1">
      <alignment horizontal="center"/>
    </xf>
    <xf numFmtId="0" fontId="0" fillId="2" borderId="11" xfId="0" applyFill="1" applyBorder="1" applyAlignment="1">
      <alignment horizontal="center"/>
    </xf>
    <xf numFmtId="9" fontId="5" fillId="3" borderId="10" xfId="1" applyFont="1" applyFill="1" applyBorder="1" applyAlignment="1">
      <alignment horizontal="center"/>
    </xf>
    <xf numFmtId="9" fontId="0" fillId="3" borderId="11" xfId="1" applyFont="1" applyFill="1" applyBorder="1" applyAlignment="1">
      <alignment horizontal="center"/>
    </xf>
    <xf numFmtId="0" fontId="5" fillId="2" borderId="10" xfId="0" applyNumberFormat="1" applyFont="1" applyFill="1" applyBorder="1" applyAlignment="1">
      <alignment horizontal="center"/>
    </xf>
    <xf numFmtId="0" fontId="5" fillId="2" borderId="11" xfId="0" applyNumberFormat="1" applyFont="1" applyFill="1" applyBorder="1" applyAlignment="1">
      <alignment horizontal="center"/>
    </xf>
    <xf numFmtId="0" fontId="0" fillId="2" borderId="9" xfId="0" applyFill="1" applyBorder="1"/>
    <xf numFmtId="0" fontId="0" fillId="2" borderId="10" xfId="0" applyFill="1" applyBorder="1"/>
    <xf numFmtId="0" fontId="0" fillId="2" borderId="11" xfId="0" applyFill="1" applyBorder="1"/>
    <xf numFmtId="0" fontId="2" fillId="2" borderId="1" xfId="0" applyFont="1" applyFill="1" applyBorder="1" applyAlignment="1">
      <alignment horizontal="center"/>
    </xf>
    <xf numFmtId="0" fontId="6" fillId="2" borderId="2" xfId="0" applyFont="1" applyFill="1" applyBorder="1" applyAlignment="1">
      <alignment horizontal="center"/>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23" xfId="0" applyFont="1" applyFill="1" applyBorder="1" applyAlignment="1">
      <alignment horizontal="center"/>
    </xf>
    <xf numFmtId="0" fontId="5" fillId="2" borderId="16" xfId="0" applyFont="1" applyFill="1" applyBorder="1" applyAlignment="1">
      <alignment horizontal="center"/>
    </xf>
    <xf numFmtId="0" fontId="5" fillId="2" borderId="17" xfId="0" applyFont="1" applyFill="1" applyBorder="1" applyAlignment="1">
      <alignment horizontal="center"/>
    </xf>
    <xf numFmtId="0" fontId="5" fillId="2" borderId="19" xfId="0" applyFont="1" applyFill="1" applyBorder="1" applyAlignment="1">
      <alignment horizontal="center"/>
    </xf>
    <xf numFmtId="0" fontId="5" fillId="2" borderId="20" xfId="0" applyFont="1" applyFill="1" applyBorder="1" applyAlignment="1">
      <alignment horizontal="center"/>
    </xf>
    <xf numFmtId="0" fontId="2" fillId="2" borderId="22" xfId="0" applyFont="1" applyFill="1" applyBorder="1" applyAlignment="1">
      <alignment horizontal="center"/>
    </xf>
    <xf numFmtId="0" fontId="2" fillId="2" borderId="26" xfId="0" applyFont="1" applyFill="1" applyBorder="1" applyAlignment="1">
      <alignment horizontal="center"/>
    </xf>
    <xf numFmtId="0" fontId="2" fillId="2" borderId="25" xfId="0" applyFont="1" applyFill="1" applyBorder="1" applyAlignment="1">
      <alignment horizontal="center"/>
    </xf>
    <xf numFmtId="0" fontId="6" fillId="2" borderId="12" xfId="0" applyFont="1" applyFill="1" applyBorder="1" applyAlignment="1">
      <alignment horizontal="center"/>
    </xf>
    <xf numFmtId="0" fontId="6" fillId="2" borderId="8" xfId="0" applyFont="1" applyFill="1" applyBorder="1" applyAlignment="1">
      <alignment horizontal="center"/>
    </xf>
    <xf numFmtId="0" fontId="6" fillId="2" borderId="7" xfId="0" applyFont="1" applyFill="1" applyBorder="1" applyAlignment="1">
      <alignment horizontal="center"/>
    </xf>
    <xf numFmtId="0" fontId="5" fillId="2" borderId="22" xfId="0" applyFont="1" applyFill="1" applyBorder="1" applyAlignment="1">
      <alignment horizontal="center"/>
    </xf>
    <xf numFmtId="0" fontId="5" fillId="2" borderId="26" xfId="0" applyFont="1" applyFill="1" applyBorder="1" applyAlignment="1">
      <alignment horizontal="center"/>
    </xf>
  </cellXfs>
  <cellStyles count="2">
    <cellStyle name="Procent" xfId="1" builtinId="5"/>
    <cellStyle name="Standaard" xfId="0" builtinId="0"/>
  </cellStyles>
  <dxfs count="31">
    <dxf>
      <font>
        <color rgb="FF9C0006"/>
      </font>
      <fill>
        <patternFill>
          <bgColor rgb="FFFFC7CE"/>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0.14996795556505021"/>
        </patternFill>
      </fill>
    </dxf>
    <dxf>
      <font>
        <color theme="0" tint="-0.14996795556505021"/>
      </font>
      <fill>
        <patternFill>
          <bgColor theme="0" tint="-0.14996795556505021"/>
        </patternFill>
      </fill>
    </dxf>
    <dxf>
      <fill>
        <patternFill>
          <bgColor rgb="FFFFC000"/>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7"/>
  <sheetViews>
    <sheetView tabSelected="1" workbookViewId="0"/>
  </sheetViews>
  <sheetFormatPr defaultRowHeight="15" x14ac:dyDescent="0.25"/>
  <cols>
    <col min="1" max="1" width="156.7109375" style="1" customWidth="1"/>
    <col min="2" max="16384" width="9.140625" style="1"/>
  </cols>
  <sheetData>
    <row r="1" spans="1:1" ht="18.75" x14ac:dyDescent="0.3">
      <c r="A1" s="4" t="s">
        <v>0</v>
      </c>
    </row>
    <row r="2" spans="1:1" s="2" customFormat="1" ht="75" x14ac:dyDescent="0.25">
      <c r="A2" s="3" t="s">
        <v>99</v>
      </c>
    </row>
    <row r="4" spans="1:1" ht="18.75" x14ac:dyDescent="0.3">
      <c r="A4" s="4" t="s">
        <v>1</v>
      </c>
    </row>
    <row r="5" spans="1:1" x14ac:dyDescent="0.25">
      <c r="A5" s="1" t="s">
        <v>2</v>
      </c>
    </row>
    <row r="6" spans="1:1" x14ac:dyDescent="0.25">
      <c r="A6" s="1" t="s">
        <v>61</v>
      </c>
    </row>
    <row r="7" spans="1:1" x14ac:dyDescent="0.25">
      <c r="A7" s="1" t="s">
        <v>85</v>
      </c>
    </row>
    <row r="8" spans="1:1" x14ac:dyDescent="0.25">
      <c r="A8" s="1" t="s">
        <v>63</v>
      </c>
    </row>
    <row r="9" spans="1:1" x14ac:dyDescent="0.25">
      <c r="A9" s="1" t="s">
        <v>86</v>
      </c>
    </row>
    <row r="10" spans="1:1" x14ac:dyDescent="0.25">
      <c r="A10" s="1" t="s">
        <v>75</v>
      </c>
    </row>
    <row r="11" spans="1:1" x14ac:dyDescent="0.25">
      <c r="A11" s="1" t="s">
        <v>76</v>
      </c>
    </row>
    <row r="26" spans="1:1" ht="18.75" x14ac:dyDescent="0.3">
      <c r="A26" s="4" t="s">
        <v>87</v>
      </c>
    </row>
    <row r="27" spans="1:1" x14ac:dyDescent="0.25">
      <c r="A27" s="1" t="s">
        <v>88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9"/>
  <sheetViews>
    <sheetView workbookViewId="0">
      <selection activeCell="M29" sqref="M29"/>
    </sheetView>
  </sheetViews>
  <sheetFormatPr defaultRowHeight="15" x14ac:dyDescent="0.25"/>
  <cols>
    <col min="1" max="1" width="19.85546875" style="1" customWidth="1"/>
    <col min="2" max="2" width="13.85546875" style="1" bestFit="1" customWidth="1"/>
    <col min="3" max="3" width="8.7109375" style="1" bestFit="1" customWidth="1"/>
    <col min="4" max="5" width="12.140625" style="1" bestFit="1" customWidth="1"/>
    <col min="6" max="6" width="13.7109375" style="1" bestFit="1" customWidth="1"/>
    <col min="7" max="7" width="8.7109375" style="1" bestFit="1" customWidth="1"/>
    <col min="8" max="8" width="12.140625" style="1" bestFit="1" customWidth="1"/>
    <col min="9" max="9" width="8.7109375" style="1" bestFit="1" customWidth="1"/>
    <col min="10" max="11" width="12.140625" style="1" bestFit="1" customWidth="1"/>
    <col min="12" max="12" width="9" style="1" customWidth="1"/>
    <col min="13" max="13" width="8.7109375" style="1" bestFit="1" customWidth="1"/>
    <col min="14" max="14" width="12.140625" style="1" bestFit="1" customWidth="1"/>
    <col min="15" max="15" width="9.140625" style="1" customWidth="1"/>
    <col min="16" max="16" width="8.7109375" style="1" bestFit="1" customWidth="1"/>
    <col min="17" max="16384" width="9.140625" style="1"/>
  </cols>
  <sheetData>
    <row r="1" spans="1:16" s="5" customFormat="1" ht="21" x14ac:dyDescent="0.35">
      <c r="A1" s="5" t="s">
        <v>2</v>
      </c>
    </row>
    <row r="2" spans="1:16" s="5" customFormat="1" ht="21" x14ac:dyDescent="0.35"/>
    <row r="3" spans="1:16" ht="18.75" x14ac:dyDescent="0.3">
      <c r="A3" s="4" t="s">
        <v>26</v>
      </c>
    </row>
    <row r="4" spans="1:16" x14ac:dyDescent="0.25">
      <c r="A4" s="1" t="s">
        <v>12</v>
      </c>
    </row>
    <row r="5" spans="1:16" ht="15.75" thickBot="1" x14ac:dyDescent="0.3">
      <c r="A5" s="7"/>
    </row>
    <row r="6" spans="1:16" ht="15.75" thickBot="1" x14ac:dyDescent="0.3">
      <c r="A6" s="14"/>
      <c r="B6" s="15" t="s">
        <v>22</v>
      </c>
      <c r="C6" s="16" t="s">
        <v>5</v>
      </c>
      <c r="D6" s="16" t="s">
        <v>8</v>
      </c>
      <c r="E6" s="16" t="s">
        <v>6</v>
      </c>
      <c r="F6" s="16" t="s">
        <v>13</v>
      </c>
      <c r="G6" s="17" t="s">
        <v>9</v>
      </c>
    </row>
    <row r="7" spans="1:16" x14ac:dyDescent="0.25">
      <c r="A7" s="18" t="s">
        <v>10</v>
      </c>
      <c r="B7" s="19"/>
      <c r="C7" s="20"/>
      <c r="D7" s="20"/>
      <c r="E7" s="20"/>
      <c r="F7" s="20"/>
      <c r="G7" s="21"/>
    </row>
    <row r="8" spans="1:16" x14ac:dyDescent="0.25">
      <c r="A8" s="22" t="s">
        <v>11</v>
      </c>
      <c r="B8" s="19"/>
      <c r="C8" s="20"/>
      <c r="D8" s="20"/>
      <c r="E8" s="20"/>
      <c r="F8" s="20"/>
      <c r="G8" s="21"/>
    </row>
    <row r="9" spans="1:16" ht="15.75" thickBot="1" x14ac:dyDescent="0.3">
      <c r="A9" s="23" t="s">
        <v>3</v>
      </c>
      <c r="B9" s="24"/>
      <c r="C9" s="25"/>
      <c r="D9" s="25"/>
      <c r="E9" s="25"/>
      <c r="F9" s="25"/>
      <c r="G9" s="26"/>
    </row>
    <row r="11" spans="1:16" x14ac:dyDescent="0.25">
      <c r="A11" s="1" t="s">
        <v>23</v>
      </c>
    </row>
    <row r="12" spans="1:16" x14ac:dyDescent="0.25">
      <c r="A12" s="1" t="s">
        <v>24</v>
      </c>
      <c r="B12" s="1">
        <v>0</v>
      </c>
    </row>
    <row r="13" spans="1:16" ht="15.75" thickBot="1" x14ac:dyDescent="0.3">
      <c r="A13" s="27"/>
      <c r="B13" s="27"/>
      <c r="C13" s="27"/>
      <c r="D13" s="27"/>
      <c r="E13" s="27"/>
      <c r="F13" s="27"/>
      <c r="G13" s="27"/>
      <c r="H13" s="27"/>
      <c r="I13" s="27"/>
      <c r="J13" s="27"/>
      <c r="K13" s="27"/>
      <c r="L13" s="27"/>
      <c r="M13" s="27"/>
      <c r="N13" s="27"/>
      <c r="O13" s="27"/>
      <c r="P13" s="27"/>
    </row>
    <row r="14" spans="1:16" x14ac:dyDescent="0.25">
      <c r="A14" s="14"/>
      <c r="B14" s="86" t="s">
        <v>14</v>
      </c>
      <c r="C14" s="87"/>
      <c r="D14" s="89"/>
      <c r="E14" s="86" t="s">
        <v>18</v>
      </c>
      <c r="F14" s="87"/>
      <c r="G14" s="89"/>
      <c r="H14" s="86" t="s">
        <v>19</v>
      </c>
      <c r="I14" s="87"/>
      <c r="J14" s="89"/>
      <c r="K14" s="86" t="s">
        <v>20</v>
      </c>
      <c r="L14" s="87"/>
      <c r="M14" s="89"/>
      <c r="N14" s="86" t="s">
        <v>21</v>
      </c>
      <c r="O14" s="87"/>
      <c r="P14" s="88"/>
    </row>
    <row r="15" spans="1:16" ht="15.75" thickBot="1" x14ac:dyDescent="0.3">
      <c r="A15" s="14"/>
      <c r="B15" s="28" t="s">
        <v>15</v>
      </c>
      <c r="C15" s="29" t="s">
        <v>16</v>
      </c>
      <c r="D15" s="29" t="s">
        <v>17</v>
      </c>
      <c r="E15" s="28" t="s">
        <v>15</v>
      </c>
      <c r="F15" s="29" t="s">
        <v>16</v>
      </c>
      <c r="G15" s="29" t="s">
        <v>17</v>
      </c>
      <c r="H15" s="28" t="s">
        <v>15</v>
      </c>
      <c r="I15" s="29" t="s">
        <v>16</v>
      </c>
      <c r="J15" s="29" t="s">
        <v>17</v>
      </c>
      <c r="K15" s="28" t="s">
        <v>15</v>
      </c>
      <c r="L15" s="29" t="s">
        <v>16</v>
      </c>
      <c r="M15" s="29" t="s">
        <v>17</v>
      </c>
      <c r="N15" s="28" t="s">
        <v>15</v>
      </c>
      <c r="O15" s="29" t="s">
        <v>16</v>
      </c>
      <c r="P15" s="32" t="s">
        <v>17</v>
      </c>
    </row>
    <row r="16" spans="1:16" x14ac:dyDescent="0.25">
      <c r="A16" s="18" t="s">
        <v>10</v>
      </c>
      <c r="B16" s="19"/>
      <c r="C16" s="20"/>
      <c r="D16" s="30" t="e">
        <f>(B16-$B$12)/C16</f>
        <v>#DIV/0!</v>
      </c>
      <c r="E16" s="19"/>
      <c r="F16" s="20"/>
      <c r="G16" s="30" t="e">
        <f>(E16-$B$12)/F16</f>
        <v>#DIV/0!</v>
      </c>
      <c r="H16" s="19"/>
      <c r="I16" s="20"/>
      <c r="J16" s="30" t="e">
        <f>(H16-$B$12)/I16</f>
        <v>#DIV/0!</v>
      </c>
      <c r="K16" s="19"/>
      <c r="L16" s="20"/>
      <c r="M16" s="30" t="e">
        <f>(K16-$B$12)/L16</f>
        <v>#DIV/0!</v>
      </c>
      <c r="N16" s="19"/>
      <c r="O16" s="20"/>
      <c r="P16" s="33" t="e">
        <f>(N16-$B$12)/O16</f>
        <v>#DIV/0!</v>
      </c>
    </row>
    <row r="17" spans="1:16" x14ac:dyDescent="0.25">
      <c r="A17" s="22" t="s">
        <v>11</v>
      </c>
      <c r="B17" s="19"/>
      <c r="C17" s="20"/>
      <c r="D17" s="30" t="e">
        <f t="shared" ref="D17:D18" si="0">(B17-$B$12)/C17</f>
        <v>#DIV/0!</v>
      </c>
      <c r="E17" s="19"/>
      <c r="F17" s="20"/>
      <c r="G17" s="30" t="e">
        <f t="shared" ref="G17:G18" si="1">(E17-$B$12)/F17</f>
        <v>#DIV/0!</v>
      </c>
      <c r="H17" s="19"/>
      <c r="I17" s="20"/>
      <c r="J17" s="30" t="e">
        <f t="shared" ref="J17:J18" si="2">(H17-$B$12)/I17</f>
        <v>#DIV/0!</v>
      </c>
      <c r="K17" s="19"/>
      <c r="L17" s="20"/>
      <c r="M17" s="30" t="e">
        <f t="shared" ref="M17:M18" si="3">(K17-$B$12)/L17</f>
        <v>#DIV/0!</v>
      </c>
      <c r="N17" s="19"/>
      <c r="O17" s="20"/>
      <c r="P17" s="33" t="e">
        <f t="shared" ref="P17:P18" si="4">(N17-$B$12)/O17</f>
        <v>#DIV/0!</v>
      </c>
    </row>
    <row r="18" spans="1:16" ht="15.75" thickBot="1" x14ac:dyDescent="0.3">
      <c r="A18" s="23" t="s">
        <v>3</v>
      </c>
      <c r="B18" s="24"/>
      <c r="C18" s="25"/>
      <c r="D18" s="31" t="e">
        <f t="shared" si="0"/>
        <v>#DIV/0!</v>
      </c>
      <c r="E18" s="24"/>
      <c r="F18" s="25"/>
      <c r="G18" s="31" t="e">
        <f t="shared" si="1"/>
        <v>#DIV/0!</v>
      </c>
      <c r="H18" s="24"/>
      <c r="I18" s="25"/>
      <c r="J18" s="31" t="e">
        <f t="shared" si="2"/>
        <v>#DIV/0!</v>
      </c>
      <c r="K18" s="24"/>
      <c r="L18" s="25"/>
      <c r="M18" s="31" t="e">
        <f t="shared" si="3"/>
        <v>#DIV/0!</v>
      </c>
      <c r="N18" s="24"/>
      <c r="O18" s="25"/>
      <c r="P18" s="34" t="e">
        <f t="shared" si="4"/>
        <v>#DIV/0!</v>
      </c>
    </row>
    <row r="21" spans="1:16" ht="18.75" x14ac:dyDescent="0.3">
      <c r="A21" s="4" t="s">
        <v>25</v>
      </c>
    </row>
    <row r="22" spans="1:16" x14ac:dyDescent="0.25">
      <c r="A22" s="1" t="s">
        <v>97</v>
      </c>
    </row>
    <row r="23" spans="1:16" ht="15.75" thickBot="1" x14ac:dyDescent="0.3"/>
    <row r="24" spans="1:16" x14ac:dyDescent="0.25">
      <c r="A24" s="14"/>
      <c r="B24" s="86" t="s">
        <v>14</v>
      </c>
      <c r="C24" s="87"/>
      <c r="D24" s="86" t="s">
        <v>18</v>
      </c>
      <c r="E24" s="87"/>
      <c r="F24" s="86" t="s">
        <v>19</v>
      </c>
      <c r="G24" s="87"/>
      <c r="H24" s="86" t="s">
        <v>20</v>
      </c>
      <c r="I24" s="87"/>
      <c r="J24" s="86" t="s">
        <v>21</v>
      </c>
      <c r="K24" s="88"/>
    </row>
    <row r="25" spans="1:16" ht="15.75" thickBot="1" x14ac:dyDescent="0.3">
      <c r="A25" s="14"/>
      <c r="B25" s="28" t="s">
        <v>15</v>
      </c>
      <c r="C25" s="29" t="s">
        <v>17</v>
      </c>
      <c r="D25" s="28" t="s">
        <v>15</v>
      </c>
      <c r="E25" s="29" t="s">
        <v>17</v>
      </c>
      <c r="F25" s="28" t="s">
        <v>15</v>
      </c>
      <c r="G25" s="29" t="s">
        <v>17</v>
      </c>
      <c r="H25" s="28" t="s">
        <v>15</v>
      </c>
      <c r="I25" s="29" t="s">
        <v>17</v>
      </c>
      <c r="J25" s="28" t="s">
        <v>15</v>
      </c>
      <c r="K25" s="36" t="s">
        <v>17</v>
      </c>
      <c r="L25" s="6"/>
    </row>
    <row r="26" spans="1:16" x14ac:dyDescent="0.25">
      <c r="A26" s="18" t="s">
        <v>10</v>
      </c>
      <c r="B26" s="37" t="e">
        <f>1-(B16/((B16+E16+H16+K16+N16)/5))</f>
        <v>#DIV/0!</v>
      </c>
      <c r="C26" s="38" t="e">
        <f>1-(D16/((D16+G16+J16+M16+P16)/5))</f>
        <v>#DIV/0!</v>
      </c>
      <c r="D26" s="37" t="e">
        <f>1-(E16/((B16+E16+H16+K16+N16)/5))</f>
        <v>#DIV/0!</v>
      </c>
      <c r="E26" s="38" t="e">
        <f>1-(G16/((D16+G16+J16+M16+P16)/5))</f>
        <v>#DIV/0!</v>
      </c>
      <c r="F26" s="37" t="e">
        <f>1-(H16/((B16+E16+H16+K16+N16)/5))</f>
        <v>#DIV/0!</v>
      </c>
      <c r="G26" s="38" t="e">
        <f>1-(J16/((D16+G16+J16+M16+P16)/5))</f>
        <v>#DIV/0!</v>
      </c>
      <c r="H26" s="37" t="e">
        <f>1-(K16/((B16+E16+H16+K16+N16)/5))</f>
        <v>#DIV/0!</v>
      </c>
      <c r="I26" s="38" t="e">
        <f>1-(M16/((D16+G16+J16+M16+P16)/5))</f>
        <v>#DIV/0!</v>
      </c>
      <c r="J26" s="37" t="e">
        <f>1-(N16/((B16+E16+H16+K16+N16)/5))</f>
        <v>#DIV/0!</v>
      </c>
      <c r="K26" s="38" t="e">
        <f>1-(P16/((D16+G16+J16+M16+P16)/5))</f>
        <v>#DIV/0!</v>
      </c>
    </row>
    <row r="27" spans="1:16" x14ac:dyDescent="0.25">
      <c r="A27" s="22" t="s">
        <v>11</v>
      </c>
      <c r="B27" s="37" t="e">
        <f t="shared" ref="B27:B28" si="5">1-(B17/((B17+E17+H17+K17+N17)/5))</f>
        <v>#DIV/0!</v>
      </c>
      <c r="C27" s="39" t="e">
        <f t="shared" ref="C27:C28" si="6">1-(D17/((D17+G17+J17+M17+P17)/5))</f>
        <v>#DIV/0!</v>
      </c>
      <c r="D27" s="37" t="e">
        <f t="shared" ref="D27:D28" si="7">1-(E17/((B17+E17+H17+K17+N17)/5))</f>
        <v>#DIV/0!</v>
      </c>
      <c r="E27" s="39" t="e">
        <f t="shared" ref="E27:E28" si="8">1-(G17/((D17+G17+J17+M17+P17)/5))</f>
        <v>#DIV/0!</v>
      </c>
      <c r="F27" s="37" t="e">
        <f t="shared" ref="F27:F28" si="9">1-(H17/((B17+E17+H17+K17+N17)/5))</f>
        <v>#DIV/0!</v>
      </c>
      <c r="G27" s="39" t="e">
        <f t="shared" ref="G27:G28" si="10">1-(J17/((D17+G17+J17+M17+P17)/5))</f>
        <v>#DIV/0!</v>
      </c>
      <c r="H27" s="37" t="e">
        <f t="shared" ref="H27:H28" si="11">1-(K17/((B17+E17+H17+K17+N17)/5))</f>
        <v>#DIV/0!</v>
      </c>
      <c r="I27" s="39" t="e">
        <f t="shared" ref="I27:I28" si="12">1-(M17/((D17+G17+J17+M17+P17)/5))</f>
        <v>#DIV/0!</v>
      </c>
      <c r="J27" s="37" t="e">
        <f t="shared" ref="J27:J28" si="13">1-(N17/((B17+E17+H17+K17+N17)/5))</f>
        <v>#DIV/0!</v>
      </c>
      <c r="K27" s="39" t="e">
        <f t="shared" ref="K27:K28" si="14">1-(P17/((D17+G17+J17+M17+P17)/5))</f>
        <v>#DIV/0!</v>
      </c>
    </row>
    <row r="28" spans="1:16" ht="15.75" thickBot="1" x14ac:dyDescent="0.3">
      <c r="A28" s="23" t="s">
        <v>3</v>
      </c>
      <c r="B28" s="40" t="e">
        <f t="shared" si="5"/>
        <v>#DIV/0!</v>
      </c>
      <c r="C28" s="41" t="e">
        <f t="shared" si="6"/>
        <v>#DIV/0!</v>
      </c>
      <c r="D28" s="40" t="e">
        <f t="shared" si="7"/>
        <v>#DIV/0!</v>
      </c>
      <c r="E28" s="41" t="e">
        <f t="shared" si="8"/>
        <v>#DIV/0!</v>
      </c>
      <c r="F28" s="40" t="e">
        <f t="shared" si="9"/>
        <v>#DIV/0!</v>
      </c>
      <c r="G28" s="41" t="e">
        <f t="shared" si="10"/>
        <v>#DIV/0!</v>
      </c>
      <c r="H28" s="40" t="e">
        <f t="shared" si="11"/>
        <v>#DIV/0!</v>
      </c>
      <c r="I28" s="41" t="e">
        <f t="shared" si="12"/>
        <v>#DIV/0!</v>
      </c>
      <c r="J28" s="40" t="e">
        <f t="shared" si="13"/>
        <v>#DIV/0!</v>
      </c>
      <c r="K28" s="41" t="e">
        <f t="shared" si="14"/>
        <v>#DIV/0!</v>
      </c>
    </row>
    <row r="29" spans="1:16" x14ac:dyDescent="0.25">
      <c r="C29" s="35"/>
      <c r="G29" s="35"/>
    </row>
  </sheetData>
  <mergeCells count="10">
    <mergeCell ref="B14:D14"/>
    <mergeCell ref="E14:G14"/>
    <mergeCell ref="H14:J14"/>
    <mergeCell ref="K14:M14"/>
    <mergeCell ref="N14:P14"/>
    <mergeCell ref="B24:C24"/>
    <mergeCell ref="D24:E24"/>
    <mergeCell ref="F24:G24"/>
    <mergeCell ref="H24:I24"/>
    <mergeCell ref="J24:K24"/>
  </mergeCells>
  <conditionalFormatting sqref="D16:D18 G16:G18 J16:J18 M16:M18 P16:P18">
    <cfRule type="containsErrors" dxfId="30" priority="8">
      <formula>ISERROR(D16)</formula>
    </cfRule>
  </conditionalFormatting>
  <conditionalFormatting sqref="B26:C28">
    <cfRule type="containsErrors" dxfId="29" priority="6">
      <formula>ISERROR(B26)</formula>
    </cfRule>
  </conditionalFormatting>
  <conditionalFormatting sqref="D26:E28">
    <cfRule type="containsErrors" dxfId="28" priority="5">
      <formula>ISERROR(D26)</formula>
    </cfRule>
  </conditionalFormatting>
  <conditionalFormatting sqref="F26:G28">
    <cfRule type="containsErrors" dxfId="27" priority="4">
      <formula>ISERROR(F26)</formula>
    </cfRule>
  </conditionalFormatting>
  <conditionalFormatting sqref="H26:I28">
    <cfRule type="containsErrors" dxfId="26" priority="3">
      <formula>ISERROR(H26)</formula>
    </cfRule>
  </conditionalFormatting>
  <conditionalFormatting sqref="J26:K28">
    <cfRule type="containsErrors" dxfId="25" priority="2">
      <formula>ISERROR(J26)</formula>
    </cfRule>
  </conditionalFormatting>
  <conditionalFormatting sqref="B26:K28">
    <cfRule type="cellIs" dxfId="24" priority="1" operator="notBetween">
      <formula>-0.149</formula>
      <formula>0.149</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topLeftCell="A16" workbookViewId="0">
      <selection activeCell="G32" sqref="G32"/>
    </sheetView>
  </sheetViews>
  <sheetFormatPr defaultRowHeight="15" x14ac:dyDescent="0.25"/>
  <cols>
    <col min="1" max="1" width="20.42578125" style="1" customWidth="1"/>
    <col min="2" max="2" width="12.28515625" style="1" customWidth="1"/>
    <col min="3" max="4" width="12.140625" style="1" bestFit="1" customWidth="1"/>
    <col min="5" max="5" width="12.7109375" style="1" bestFit="1" customWidth="1"/>
    <col min="6" max="6" width="12.140625" style="1" bestFit="1" customWidth="1"/>
    <col min="7" max="7" width="10.42578125" style="1" customWidth="1"/>
    <col min="8" max="12" width="12.140625" style="1" bestFit="1" customWidth="1"/>
    <col min="13" max="13" width="4.42578125" style="1" bestFit="1" customWidth="1"/>
    <col min="14" max="14" width="8.7109375" style="1" bestFit="1" customWidth="1"/>
    <col min="15" max="15" width="12.140625" style="1" bestFit="1" customWidth="1"/>
    <col min="16" max="16" width="4.42578125" style="1" bestFit="1" customWidth="1"/>
    <col min="17" max="17" width="8.7109375" style="1" bestFit="1" customWidth="1"/>
    <col min="18" max="16384" width="9.140625" style="1"/>
  </cols>
  <sheetData>
    <row r="1" spans="1:6" s="5" customFormat="1" ht="21" x14ac:dyDescent="0.35">
      <c r="A1" s="5" t="s">
        <v>61</v>
      </c>
    </row>
    <row r="2" spans="1:6" s="5" customFormat="1" ht="21" x14ac:dyDescent="0.35"/>
    <row r="3" spans="1:6" ht="18.75" x14ac:dyDescent="0.3">
      <c r="A3" s="4" t="s">
        <v>26</v>
      </c>
    </row>
    <row r="4" spans="1:6" x14ac:dyDescent="0.25">
      <c r="A4" s="1" t="s">
        <v>4</v>
      </c>
    </row>
    <row r="5" spans="1:6" ht="15.75" thickBot="1" x14ac:dyDescent="0.3">
      <c r="A5" s="7"/>
    </row>
    <row r="6" spans="1:6" ht="15.75" thickBot="1" x14ac:dyDescent="0.3">
      <c r="A6" s="45" t="s">
        <v>27</v>
      </c>
      <c r="B6" s="15" t="s">
        <v>8</v>
      </c>
      <c r="C6" s="16" t="s">
        <v>6</v>
      </c>
      <c r="D6" s="16" t="s">
        <v>28</v>
      </c>
      <c r="E6" s="16" t="s">
        <v>29</v>
      </c>
      <c r="F6" s="17" t="s">
        <v>9</v>
      </c>
    </row>
    <row r="7" spans="1:6" x14ac:dyDescent="0.25">
      <c r="A7" s="43" t="s">
        <v>30</v>
      </c>
      <c r="B7" s="53"/>
      <c r="C7" s="60"/>
      <c r="D7" s="60"/>
      <c r="E7" s="60"/>
      <c r="F7" s="70"/>
    </row>
    <row r="8" spans="1:6" x14ac:dyDescent="0.25">
      <c r="A8" s="43" t="s">
        <v>31</v>
      </c>
      <c r="B8" s="53"/>
      <c r="C8" s="60"/>
      <c r="D8" s="60"/>
      <c r="E8" s="60"/>
      <c r="F8" s="70"/>
    </row>
    <row r="9" spans="1:6" x14ac:dyDescent="0.25">
      <c r="A9" s="43" t="s">
        <v>32</v>
      </c>
      <c r="B9" s="53"/>
      <c r="C9" s="60"/>
      <c r="D9" s="60"/>
      <c r="E9" s="60"/>
      <c r="F9" s="70"/>
    </row>
    <row r="10" spans="1:6" x14ac:dyDescent="0.25">
      <c r="A10" s="46" t="s">
        <v>36</v>
      </c>
      <c r="B10" s="54"/>
      <c r="C10" s="71"/>
      <c r="D10" s="71"/>
      <c r="E10" s="71"/>
      <c r="F10" s="72"/>
    </row>
    <row r="11" spans="1:6" x14ac:dyDescent="0.25">
      <c r="A11" s="46" t="s">
        <v>33</v>
      </c>
      <c r="B11" s="54"/>
      <c r="C11" s="71"/>
      <c r="D11" s="71"/>
      <c r="E11" s="71"/>
      <c r="F11" s="72"/>
    </row>
    <row r="12" spans="1:6" x14ac:dyDescent="0.25">
      <c r="A12" s="46" t="s">
        <v>34</v>
      </c>
      <c r="B12" s="54"/>
      <c r="C12" s="71"/>
      <c r="D12" s="71"/>
      <c r="E12" s="71"/>
      <c r="F12" s="72"/>
    </row>
    <row r="13" spans="1:6" ht="15.75" thickBot="1" x14ac:dyDescent="0.3">
      <c r="A13" s="47" t="s">
        <v>35</v>
      </c>
      <c r="B13" s="55"/>
      <c r="C13" s="73"/>
      <c r="D13" s="73"/>
      <c r="E13" s="73"/>
      <c r="F13" s="74"/>
    </row>
    <row r="14" spans="1:6" x14ac:dyDescent="0.25">
      <c r="A14" s="44"/>
      <c r="B14" s="7"/>
      <c r="C14" s="7"/>
      <c r="D14" s="7"/>
      <c r="E14" s="7"/>
      <c r="F14" s="7"/>
    </row>
    <row r="15" spans="1:6" x14ac:dyDescent="0.25">
      <c r="A15" s="42" t="s">
        <v>37</v>
      </c>
    </row>
    <row r="16" spans="1:6" ht="15.75" thickBot="1" x14ac:dyDescent="0.3">
      <c r="A16" s="42"/>
    </row>
    <row r="17" spans="1:11" x14ac:dyDescent="0.25">
      <c r="A17" s="48"/>
      <c r="B17" s="94" t="s">
        <v>14</v>
      </c>
      <c r="C17" s="95"/>
      <c r="D17" s="95" t="s">
        <v>18</v>
      </c>
      <c r="E17" s="95"/>
      <c r="F17" s="95" t="s">
        <v>19</v>
      </c>
      <c r="G17" s="95"/>
      <c r="H17" s="95" t="s">
        <v>20</v>
      </c>
      <c r="I17" s="95"/>
      <c r="J17" s="95" t="s">
        <v>21</v>
      </c>
      <c r="K17" s="96"/>
    </row>
    <row r="18" spans="1:11" ht="15.75" thickBot="1" x14ac:dyDescent="0.3">
      <c r="A18" s="49" t="s">
        <v>27</v>
      </c>
      <c r="B18" s="50" t="s">
        <v>15</v>
      </c>
      <c r="C18" s="51" t="s">
        <v>16</v>
      </c>
      <c r="D18" s="51" t="s">
        <v>15</v>
      </c>
      <c r="E18" s="51" t="s">
        <v>16</v>
      </c>
      <c r="F18" s="51" t="s">
        <v>15</v>
      </c>
      <c r="G18" s="51" t="s">
        <v>16</v>
      </c>
      <c r="H18" s="51" t="s">
        <v>15</v>
      </c>
      <c r="I18" s="51" t="s">
        <v>16</v>
      </c>
      <c r="J18" s="51" t="s">
        <v>15</v>
      </c>
      <c r="K18" s="52" t="s">
        <v>16</v>
      </c>
    </row>
    <row r="19" spans="1:11" x14ac:dyDescent="0.25">
      <c r="A19" s="43" t="s">
        <v>30</v>
      </c>
      <c r="B19" s="8"/>
      <c r="C19" s="9"/>
      <c r="D19" s="9"/>
      <c r="E19" s="9"/>
      <c r="F19" s="9"/>
      <c r="G19" s="9"/>
      <c r="H19" s="9"/>
      <c r="I19" s="9"/>
      <c r="J19" s="9"/>
      <c r="K19" s="10"/>
    </row>
    <row r="20" spans="1:11" x14ac:dyDescent="0.25">
      <c r="A20" s="43" t="s">
        <v>31</v>
      </c>
      <c r="B20" s="8"/>
      <c r="C20" s="9"/>
      <c r="D20" s="9"/>
      <c r="E20" s="9"/>
      <c r="F20" s="9"/>
      <c r="G20" s="9"/>
      <c r="H20" s="9"/>
      <c r="I20" s="9"/>
      <c r="J20" s="9"/>
      <c r="K20" s="10"/>
    </row>
    <row r="21" spans="1:11" x14ac:dyDescent="0.25">
      <c r="A21" s="43" t="s">
        <v>32</v>
      </c>
      <c r="B21" s="8"/>
      <c r="C21" s="9"/>
      <c r="D21" s="9"/>
      <c r="E21" s="9"/>
      <c r="F21" s="9"/>
      <c r="G21" s="9"/>
      <c r="H21" s="9"/>
      <c r="I21" s="9"/>
      <c r="J21" s="9"/>
      <c r="K21" s="10"/>
    </row>
    <row r="22" spans="1:11" x14ac:dyDescent="0.25">
      <c r="A22" s="46" t="s">
        <v>36</v>
      </c>
      <c r="B22" s="8"/>
      <c r="C22" s="9"/>
      <c r="D22" s="9"/>
      <c r="E22" s="9"/>
      <c r="F22" s="9"/>
      <c r="G22" s="9"/>
      <c r="H22" s="9"/>
      <c r="I22" s="9"/>
      <c r="J22" s="9"/>
      <c r="K22" s="10"/>
    </row>
    <row r="23" spans="1:11" x14ac:dyDescent="0.25">
      <c r="A23" s="46" t="s">
        <v>33</v>
      </c>
      <c r="B23" s="8"/>
      <c r="C23" s="9"/>
      <c r="D23" s="9"/>
      <c r="E23" s="9"/>
      <c r="F23" s="9"/>
      <c r="G23" s="9"/>
      <c r="H23" s="9"/>
      <c r="I23" s="9"/>
      <c r="J23" s="9"/>
      <c r="K23" s="10"/>
    </row>
    <row r="24" spans="1:11" x14ac:dyDescent="0.25">
      <c r="A24" s="46" t="s">
        <v>34</v>
      </c>
      <c r="B24" s="8"/>
      <c r="C24" s="9"/>
      <c r="D24" s="9"/>
      <c r="E24" s="9"/>
      <c r="F24" s="9"/>
      <c r="G24" s="9"/>
      <c r="H24" s="9"/>
      <c r="I24" s="9"/>
      <c r="J24" s="9"/>
      <c r="K24" s="10"/>
    </row>
    <row r="25" spans="1:11" ht="15.75" thickBot="1" x14ac:dyDescent="0.3">
      <c r="A25" s="47" t="s">
        <v>35</v>
      </c>
      <c r="B25" s="11"/>
      <c r="C25" s="12"/>
      <c r="D25" s="12"/>
      <c r="E25" s="12"/>
      <c r="F25" s="12"/>
      <c r="G25" s="12"/>
      <c r="H25" s="12"/>
      <c r="I25" s="12"/>
      <c r="J25" s="12"/>
      <c r="K25" s="13"/>
    </row>
    <row r="28" spans="1:11" ht="18.75" x14ac:dyDescent="0.3">
      <c r="A28" s="4" t="s">
        <v>25</v>
      </c>
    </row>
    <row r="29" spans="1:11" x14ac:dyDescent="0.25">
      <c r="A29" s="1" t="s">
        <v>40</v>
      </c>
    </row>
    <row r="30" spans="1:11" ht="15.75" thickBot="1" x14ac:dyDescent="0.3"/>
    <row r="31" spans="1:11" ht="15.75" thickBot="1" x14ac:dyDescent="0.3">
      <c r="A31" s="45" t="s">
        <v>27</v>
      </c>
      <c r="B31" s="97" t="s">
        <v>38</v>
      </c>
      <c r="C31" s="98"/>
      <c r="D31" s="99"/>
      <c r="E31" s="59" t="s">
        <v>39</v>
      </c>
    </row>
    <row r="32" spans="1:11" x14ac:dyDescent="0.25">
      <c r="A32" s="43" t="s">
        <v>30</v>
      </c>
      <c r="B32" s="100">
        <f>(B19+D19+H19+J19)/4</f>
        <v>0</v>
      </c>
      <c r="C32" s="101"/>
      <c r="D32" s="101"/>
      <c r="E32" s="56" t="e">
        <f>ABS(B32-F19)/SQRT((((C19+E19+I19+K19)/4)^2+G19^2)/2)</f>
        <v>#DIV/0!</v>
      </c>
    </row>
    <row r="33" spans="1:5" x14ac:dyDescent="0.25">
      <c r="A33" s="43" t="s">
        <v>31</v>
      </c>
      <c r="B33" s="90">
        <f t="shared" ref="B33:B38" si="0">(B20+D20+H20+J20)/4</f>
        <v>0</v>
      </c>
      <c r="C33" s="91"/>
      <c r="D33" s="91"/>
      <c r="E33" s="57" t="e">
        <f t="shared" ref="E33:E38" si="1">ABS(B33-F20)/SQRT((((C20+E20+I20+K20)/4)^2+G20^2)/2)</f>
        <v>#DIV/0!</v>
      </c>
    </row>
    <row r="34" spans="1:5" x14ac:dyDescent="0.25">
      <c r="A34" s="43" t="s">
        <v>32</v>
      </c>
      <c r="B34" s="90">
        <f t="shared" si="0"/>
        <v>0</v>
      </c>
      <c r="C34" s="91"/>
      <c r="D34" s="91"/>
      <c r="E34" s="57" t="e">
        <f t="shared" si="1"/>
        <v>#DIV/0!</v>
      </c>
    </row>
    <row r="35" spans="1:5" x14ac:dyDescent="0.25">
      <c r="A35" s="46" t="s">
        <v>36</v>
      </c>
      <c r="B35" s="90">
        <f t="shared" si="0"/>
        <v>0</v>
      </c>
      <c r="C35" s="91"/>
      <c r="D35" s="91"/>
      <c r="E35" s="57" t="e">
        <f t="shared" si="1"/>
        <v>#DIV/0!</v>
      </c>
    </row>
    <row r="36" spans="1:5" x14ac:dyDescent="0.25">
      <c r="A36" s="46" t="s">
        <v>33</v>
      </c>
      <c r="B36" s="90">
        <f t="shared" si="0"/>
        <v>0</v>
      </c>
      <c r="C36" s="91"/>
      <c r="D36" s="91"/>
      <c r="E36" s="57" t="e">
        <f t="shared" si="1"/>
        <v>#DIV/0!</v>
      </c>
    </row>
    <row r="37" spans="1:5" x14ac:dyDescent="0.25">
      <c r="A37" s="46" t="s">
        <v>34</v>
      </c>
      <c r="B37" s="90">
        <f t="shared" si="0"/>
        <v>0</v>
      </c>
      <c r="C37" s="91"/>
      <c r="D37" s="91"/>
      <c r="E37" s="57" t="e">
        <f t="shared" si="1"/>
        <v>#DIV/0!</v>
      </c>
    </row>
    <row r="38" spans="1:5" ht="15.75" thickBot="1" x14ac:dyDescent="0.3">
      <c r="A38" s="47" t="s">
        <v>35</v>
      </c>
      <c r="B38" s="92">
        <f t="shared" si="0"/>
        <v>0</v>
      </c>
      <c r="C38" s="93"/>
      <c r="D38" s="93"/>
      <c r="E38" s="58" t="e">
        <f t="shared" si="1"/>
        <v>#DIV/0!</v>
      </c>
    </row>
    <row r="39" spans="1:5" x14ac:dyDescent="0.25">
      <c r="A39" s="44"/>
      <c r="B39" s="7"/>
    </row>
  </sheetData>
  <mergeCells count="13">
    <mergeCell ref="F17:G17"/>
    <mergeCell ref="H17:I17"/>
    <mergeCell ref="J17:K17"/>
    <mergeCell ref="B31:D31"/>
    <mergeCell ref="B32:D32"/>
    <mergeCell ref="B35:D35"/>
    <mergeCell ref="B36:D36"/>
    <mergeCell ref="B37:D37"/>
    <mergeCell ref="B38:D38"/>
    <mergeCell ref="B17:C17"/>
    <mergeCell ref="D17:E17"/>
    <mergeCell ref="B33:D33"/>
    <mergeCell ref="B34:D34"/>
  </mergeCells>
  <conditionalFormatting sqref="B32:D38">
    <cfRule type="cellIs" dxfId="23" priority="9" operator="equal">
      <formula>0</formula>
    </cfRule>
  </conditionalFormatting>
  <conditionalFormatting sqref="E32:E38">
    <cfRule type="containsErrors" dxfId="22" priority="8">
      <formula>ISERROR(E32)</formula>
    </cfRule>
  </conditionalFormatting>
  <conditionalFormatting sqref="E32">
    <cfRule type="cellIs" dxfId="21" priority="7" operator="lessThan">
      <formula>1.15</formula>
    </cfRule>
  </conditionalFormatting>
  <conditionalFormatting sqref="E33">
    <cfRule type="cellIs" dxfId="20" priority="6" operator="lessThan">
      <formula>1.1</formula>
    </cfRule>
  </conditionalFormatting>
  <conditionalFormatting sqref="E34">
    <cfRule type="cellIs" dxfId="19" priority="5" operator="lessThan">
      <formula>1.05</formula>
    </cfRule>
  </conditionalFormatting>
  <conditionalFormatting sqref="E35">
    <cfRule type="cellIs" dxfId="18" priority="4" operator="lessThan">
      <formula>1.03</formula>
    </cfRule>
  </conditionalFormatting>
  <conditionalFormatting sqref="E36">
    <cfRule type="cellIs" dxfId="17" priority="3" operator="lessThan">
      <formula>1</formula>
    </cfRule>
  </conditionalFormatting>
  <conditionalFormatting sqref="E37">
    <cfRule type="cellIs" dxfId="16" priority="2" operator="lessThan">
      <formula>0.95</formula>
    </cfRule>
  </conditionalFormatting>
  <conditionalFormatting sqref="E38">
    <cfRule type="cellIs" dxfId="15" priority="1" operator="lessThan">
      <formula>0.9</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workbookViewId="0">
      <selection activeCell="F9" sqref="F9"/>
    </sheetView>
  </sheetViews>
  <sheetFormatPr defaultRowHeight="15" x14ac:dyDescent="0.25"/>
  <cols>
    <col min="1" max="1" width="20.42578125" style="1" customWidth="1"/>
    <col min="2" max="2" width="14" style="1" customWidth="1"/>
    <col min="3" max="4" width="12.140625" style="1" bestFit="1" customWidth="1"/>
    <col min="5" max="5" width="12.7109375" style="1" bestFit="1" customWidth="1"/>
    <col min="6" max="6" width="12.140625" style="1" bestFit="1" customWidth="1"/>
    <col min="7" max="7" width="10.42578125" style="1" customWidth="1"/>
    <col min="8" max="12" width="12.140625" style="1" bestFit="1" customWidth="1"/>
    <col min="13" max="13" width="4.42578125" style="1" bestFit="1" customWidth="1"/>
    <col min="14" max="14" width="8.7109375" style="1" bestFit="1" customWidth="1"/>
    <col min="15" max="15" width="12.140625" style="1" bestFit="1" customWidth="1"/>
    <col min="16" max="16" width="4.42578125" style="1" bestFit="1" customWidth="1"/>
    <col min="17" max="17" width="8.7109375" style="1" bestFit="1" customWidth="1"/>
    <col min="18" max="16384" width="9.140625" style="1"/>
  </cols>
  <sheetData>
    <row r="1" spans="1:6" s="5" customFormat="1" ht="21" x14ac:dyDescent="0.35">
      <c r="A1" s="5" t="s">
        <v>62</v>
      </c>
    </row>
    <row r="2" spans="1:6" s="5" customFormat="1" ht="21" x14ac:dyDescent="0.35"/>
    <row r="3" spans="1:6" ht="19.5" thickBot="1" x14ac:dyDescent="0.35">
      <c r="A3" s="4" t="s">
        <v>26</v>
      </c>
    </row>
    <row r="4" spans="1:6" ht="15.75" thickBot="1" x14ac:dyDescent="0.3">
      <c r="A4" s="1" t="s">
        <v>57</v>
      </c>
      <c r="E4" s="62">
        <f>'4.2 AEC prestatie en SDNR'!B11</f>
        <v>0</v>
      </c>
      <c r="F4" s="61">
        <f>'4.2 AEC prestatie en SDNR'!C11</f>
        <v>0</v>
      </c>
    </row>
    <row r="5" spans="1:6" x14ac:dyDescent="0.25">
      <c r="A5" s="1" t="s">
        <v>4</v>
      </c>
    </row>
    <row r="6" spans="1:6" ht="15.75" thickBot="1" x14ac:dyDescent="0.3">
      <c r="A6" s="7"/>
    </row>
    <row r="7" spans="1:6" ht="15.75" thickBot="1" x14ac:dyDescent="0.3">
      <c r="A7" s="45" t="s">
        <v>41</v>
      </c>
      <c r="B7" s="17" t="s">
        <v>9</v>
      </c>
    </row>
    <row r="8" spans="1:6" x14ac:dyDescent="0.25">
      <c r="A8" s="43" t="s">
        <v>42</v>
      </c>
      <c r="B8" s="21"/>
    </row>
    <row r="9" spans="1:6" x14ac:dyDescent="0.25">
      <c r="A9" s="43" t="s">
        <v>43</v>
      </c>
      <c r="B9" s="21"/>
    </row>
    <row r="10" spans="1:6" x14ac:dyDescent="0.25">
      <c r="A10" s="43" t="s">
        <v>44</v>
      </c>
      <c r="B10" s="21"/>
    </row>
    <row r="11" spans="1:6" x14ac:dyDescent="0.25">
      <c r="A11" s="43" t="s">
        <v>45</v>
      </c>
      <c r="B11" s="10"/>
    </row>
    <row r="12" spans="1:6" x14ac:dyDescent="0.25">
      <c r="A12" s="43" t="s">
        <v>46</v>
      </c>
      <c r="B12" s="10"/>
    </row>
    <row r="13" spans="1:6" x14ac:dyDescent="0.25">
      <c r="A13" s="43" t="s">
        <v>47</v>
      </c>
      <c r="B13" s="10"/>
    </row>
    <row r="14" spans="1:6" x14ac:dyDescent="0.25">
      <c r="A14" s="43" t="s">
        <v>48</v>
      </c>
      <c r="B14" s="21"/>
    </row>
    <row r="15" spans="1:6" x14ac:dyDescent="0.25">
      <c r="A15" s="43" t="s">
        <v>49</v>
      </c>
      <c r="B15" s="21"/>
    </row>
    <row r="16" spans="1:6" x14ac:dyDescent="0.25">
      <c r="A16" s="43" t="s">
        <v>50</v>
      </c>
      <c r="B16" s="10"/>
    </row>
    <row r="17" spans="1:6" x14ac:dyDescent="0.25">
      <c r="A17" s="43" t="s">
        <v>51</v>
      </c>
      <c r="B17" s="21"/>
    </row>
    <row r="18" spans="1:6" x14ac:dyDescent="0.25">
      <c r="A18" s="43" t="s">
        <v>52</v>
      </c>
      <c r="B18" s="21"/>
    </row>
    <row r="19" spans="1:6" x14ac:dyDescent="0.25">
      <c r="A19" s="43" t="s">
        <v>53</v>
      </c>
      <c r="B19" s="10"/>
    </row>
    <row r="20" spans="1:6" x14ac:dyDescent="0.25">
      <c r="A20" s="43" t="s">
        <v>55</v>
      </c>
      <c r="B20" s="10"/>
    </row>
    <row r="21" spans="1:6" x14ac:dyDescent="0.25">
      <c r="A21" s="43" t="s">
        <v>56</v>
      </c>
      <c r="B21" s="10"/>
    </row>
    <row r="22" spans="1:6" ht="15.75" thickBot="1" x14ac:dyDescent="0.3">
      <c r="A22" s="47" t="s">
        <v>54</v>
      </c>
      <c r="B22" s="13"/>
    </row>
    <row r="23" spans="1:6" x14ac:dyDescent="0.25">
      <c r="A23" s="44"/>
      <c r="B23" s="7"/>
      <c r="C23" s="7"/>
      <c r="D23" s="7"/>
      <c r="E23" s="7"/>
      <c r="F23" s="7"/>
    </row>
    <row r="24" spans="1:6" x14ac:dyDescent="0.25">
      <c r="A24" s="42" t="s">
        <v>58</v>
      </c>
    </row>
    <row r="25" spans="1:6" ht="15.75" thickBot="1" x14ac:dyDescent="0.3">
      <c r="A25" s="42"/>
    </row>
    <row r="26" spans="1:6" ht="15.75" thickBot="1" x14ac:dyDescent="0.3">
      <c r="A26" s="45" t="s">
        <v>41</v>
      </c>
      <c r="B26" s="17" t="s">
        <v>15</v>
      </c>
      <c r="C26" s="17" t="s">
        <v>16</v>
      </c>
    </row>
    <row r="27" spans="1:6" x14ac:dyDescent="0.25">
      <c r="A27" s="43" t="s">
        <v>42</v>
      </c>
      <c r="B27" s="21"/>
      <c r="C27" s="21"/>
    </row>
    <row r="28" spans="1:6" x14ac:dyDescent="0.25">
      <c r="A28" s="43" t="s">
        <v>43</v>
      </c>
      <c r="B28" s="21"/>
      <c r="C28" s="21"/>
    </row>
    <row r="29" spans="1:6" x14ac:dyDescent="0.25">
      <c r="A29" s="43" t="s">
        <v>44</v>
      </c>
      <c r="B29" s="21"/>
      <c r="C29" s="21"/>
    </row>
    <row r="30" spans="1:6" x14ac:dyDescent="0.25">
      <c r="A30" s="43" t="s">
        <v>45</v>
      </c>
      <c r="B30" s="10"/>
      <c r="C30" s="10"/>
    </row>
    <row r="31" spans="1:6" x14ac:dyDescent="0.25">
      <c r="A31" s="43" t="s">
        <v>46</v>
      </c>
      <c r="B31" s="10"/>
      <c r="C31" s="10"/>
    </row>
    <row r="32" spans="1:6" x14ac:dyDescent="0.25">
      <c r="A32" s="43" t="s">
        <v>47</v>
      </c>
      <c r="B32" s="10"/>
      <c r="C32" s="10"/>
    </row>
    <row r="33" spans="1:3" x14ac:dyDescent="0.25">
      <c r="A33" s="43" t="s">
        <v>48</v>
      </c>
      <c r="B33" s="21"/>
      <c r="C33" s="21"/>
    </row>
    <row r="34" spans="1:3" x14ac:dyDescent="0.25">
      <c r="A34" s="43" t="s">
        <v>49</v>
      </c>
      <c r="B34" s="21"/>
      <c r="C34" s="21"/>
    </row>
    <row r="35" spans="1:3" x14ac:dyDescent="0.25">
      <c r="A35" s="43" t="s">
        <v>50</v>
      </c>
      <c r="B35" s="10"/>
      <c r="C35" s="10"/>
    </row>
    <row r="36" spans="1:3" x14ac:dyDescent="0.25">
      <c r="A36" s="43" t="s">
        <v>51</v>
      </c>
      <c r="B36" s="21"/>
      <c r="C36" s="21"/>
    </row>
    <row r="37" spans="1:3" x14ac:dyDescent="0.25">
      <c r="A37" s="43" t="s">
        <v>52</v>
      </c>
      <c r="B37" s="21"/>
      <c r="C37" s="21"/>
    </row>
    <row r="38" spans="1:3" x14ac:dyDescent="0.25">
      <c r="A38" s="43" t="s">
        <v>53</v>
      </c>
      <c r="B38" s="10"/>
      <c r="C38" s="10"/>
    </row>
    <row r="39" spans="1:3" x14ac:dyDescent="0.25">
      <c r="A39" s="43" t="s">
        <v>55</v>
      </c>
      <c r="B39" s="10"/>
      <c r="C39" s="10"/>
    </row>
    <row r="40" spans="1:3" x14ac:dyDescent="0.25">
      <c r="A40" s="43" t="s">
        <v>56</v>
      </c>
      <c r="B40" s="10"/>
      <c r="C40" s="10"/>
    </row>
    <row r="41" spans="1:3" ht="15.75" thickBot="1" x14ac:dyDescent="0.3">
      <c r="A41" s="47" t="s">
        <v>54</v>
      </c>
      <c r="B41" s="13"/>
      <c r="C41" s="13"/>
    </row>
  </sheetData>
  <conditionalFormatting sqref="E4:F4">
    <cfRule type="cellIs" dxfId="14" priority="1" operator="equal">
      <formula>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workbookViewId="0">
      <selection activeCell="G13" sqref="G13"/>
    </sheetView>
  </sheetViews>
  <sheetFormatPr defaultRowHeight="15" x14ac:dyDescent="0.25"/>
  <cols>
    <col min="1" max="1" width="20.42578125" style="1" customWidth="1"/>
    <col min="2" max="2" width="14" style="1" customWidth="1"/>
    <col min="3" max="4" width="12.140625" style="1" bestFit="1" customWidth="1"/>
    <col min="5" max="5" width="12.7109375" style="1" bestFit="1" customWidth="1"/>
    <col min="6" max="6" width="12.140625" style="1" bestFit="1" customWidth="1"/>
    <col min="7" max="7" width="11.7109375" style="1" bestFit="1" customWidth="1"/>
    <col min="8" max="12" width="12.140625" style="1" bestFit="1" customWidth="1"/>
    <col min="13" max="13" width="4.42578125" style="1" bestFit="1" customWidth="1"/>
    <col min="14" max="14" width="8.7109375" style="1" bestFit="1" customWidth="1"/>
    <col min="15" max="15" width="12.140625" style="1" bestFit="1" customWidth="1"/>
    <col min="16" max="16" width="4.42578125" style="1" bestFit="1" customWidth="1"/>
    <col min="17" max="17" width="8.7109375" style="1" bestFit="1" customWidth="1"/>
    <col min="18" max="16384" width="9.140625" style="1"/>
  </cols>
  <sheetData>
    <row r="1" spans="1:6" s="5" customFormat="1" ht="21" x14ac:dyDescent="0.35">
      <c r="A1" s="5" t="s">
        <v>63</v>
      </c>
    </row>
    <row r="2" spans="1:6" s="5" customFormat="1" ht="21" x14ac:dyDescent="0.35"/>
    <row r="3" spans="1:6" ht="18.75" x14ac:dyDescent="0.3">
      <c r="A3" s="4" t="s">
        <v>26</v>
      </c>
    </row>
    <row r="4" spans="1:6" x14ac:dyDescent="0.25">
      <c r="A4" s="1" t="s">
        <v>59</v>
      </c>
    </row>
    <row r="5" spans="1:6" ht="15.75" thickBot="1" x14ac:dyDescent="0.3">
      <c r="A5" s="7"/>
    </row>
    <row r="6" spans="1:6" ht="15.75" thickBot="1" x14ac:dyDescent="0.3">
      <c r="A6" s="45" t="str">
        <f>'4.2 AEC prestatie en SDNR'!A6</f>
        <v>Dikte PMMA</v>
      </c>
      <c r="B6" s="15" t="str">
        <f>'4.2 AEC prestatie en SDNR'!B6</f>
        <v>kV</v>
      </c>
      <c r="C6" s="16" t="str">
        <f>'4.2 AEC prestatie en SDNR'!C6</f>
        <v>Anode/filter</v>
      </c>
      <c r="D6" s="16" t="str">
        <f>'4.2 AEC prestatie en SDNR'!F6</f>
        <v>mAs</v>
      </c>
      <c r="E6" s="17" t="s">
        <v>60</v>
      </c>
      <c r="F6" s="85" t="s">
        <v>96</v>
      </c>
    </row>
    <row r="7" spans="1:6" x14ac:dyDescent="0.25">
      <c r="A7" s="43" t="str">
        <f>'4.2 AEC prestatie en SDNR'!A7</f>
        <v>2.0</v>
      </c>
      <c r="B7" s="63">
        <f>'4.2 AEC prestatie en SDNR'!B7</f>
        <v>0</v>
      </c>
      <c r="C7" s="64">
        <f>'4.2 AEC prestatie en SDNR'!C7</f>
        <v>0</v>
      </c>
      <c r="D7" s="64">
        <f>'4.2 AEC prestatie en SDNR'!F7</f>
        <v>0</v>
      </c>
      <c r="E7" s="70"/>
      <c r="F7" s="83"/>
    </row>
    <row r="8" spans="1:6" x14ac:dyDescent="0.25">
      <c r="A8" s="43" t="str">
        <f>'4.2 AEC prestatie en SDNR'!A8</f>
        <v>3.0</v>
      </c>
      <c r="B8" s="63">
        <f>'4.2 AEC prestatie en SDNR'!B8</f>
        <v>0</v>
      </c>
      <c r="C8" s="64">
        <f>'4.2 AEC prestatie en SDNR'!C8</f>
        <v>0</v>
      </c>
      <c r="D8" s="64">
        <f>'4.2 AEC prestatie en SDNR'!F8</f>
        <v>0</v>
      </c>
      <c r="E8" s="70"/>
      <c r="F8" s="83" t="s">
        <v>96</v>
      </c>
    </row>
    <row r="9" spans="1:6" x14ac:dyDescent="0.25">
      <c r="A9" s="43" t="str">
        <f>'4.2 AEC prestatie en SDNR'!A9</f>
        <v>4.0</v>
      </c>
      <c r="B9" s="63">
        <f>'4.2 AEC prestatie en SDNR'!B9</f>
        <v>0</v>
      </c>
      <c r="C9" s="64">
        <f>'4.2 AEC prestatie en SDNR'!C9</f>
        <v>0</v>
      </c>
      <c r="D9" s="64">
        <f>'4.2 AEC prestatie en SDNR'!F9</f>
        <v>0</v>
      </c>
      <c r="E9" s="70"/>
      <c r="F9" s="83"/>
    </row>
    <row r="10" spans="1:6" x14ac:dyDescent="0.25">
      <c r="A10" s="46" t="str">
        <f>'4.2 AEC prestatie en SDNR'!A10</f>
        <v>4.5 (optioneel)</v>
      </c>
      <c r="B10" s="66">
        <f>'4.2 AEC prestatie en SDNR'!B10</f>
        <v>0</v>
      </c>
      <c r="C10" s="67">
        <f>'4.2 AEC prestatie en SDNR'!C10</f>
        <v>0</v>
      </c>
      <c r="D10" s="67">
        <f>'4.2 AEC prestatie en SDNR'!F10</f>
        <v>0</v>
      </c>
      <c r="E10" s="72"/>
      <c r="F10" s="83"/>
    </row>
    <row r="11" spans="1:6" x14ac:dyDescent="0.25">
      <c r="A11" s="46" t="str">
        <f>'4.2 AEC prestatie en SDNR'!A11</f>
        <v>5.0</v>
      </c>
      <c r="B11" s="66">
        <f>'4.2 AEC prestatie en SDNR'!B11</f>
        <v>0</v>
      </c>
      <c r="C11" s="67">
        <f>'4.2 AEC prestatie en SDNR'!C11</f>
        <v>0</v>
      </c>
      <c r="D11" s="67">
        <f>'4.2 AEC prestatie en SDNR'!F11</f>
        <v>0</v>
      </c>
      <c r="E11" s="72"/>
      <c r="F11" s="83" t="s">
        <v>96</v>
      </c>
    </row>
    <row r="12" spans="1:6" x14ac:dyDescent="0.25">
      <c r="A12" s="46" t="str">
        <f>'4.2 AEC prestatie en SDNR'!A12</f>
        <v>6.0</v>
      </c>
      <c r="B12" s="66">
        <f>'4.2 AEC prestatie en SDNR'!B12</f>
        <v>0</v>
      </c>
      <c r="C12" s="67">
        <f>'4.2 AEC prestatie en SDNR'!C12</f>
        <v>0</v>
      </c>
      <c r="D12" s="67">
        <f>'4.2 AEC prestatie en SDNR'!F12</f>
        <v>0</v>
      </c>
      <c r="E12" s="72"/>
      <c r="F12" s="83"/>
    </row>
    <row r="13" spans="1:6" ht="15.75" thickBot="1" x14ac:dyDescent="0.3">
      <c r="A13" s="47" t="str">
        <f>'4.2 AEC prestatie en SDNR'!A13</f>
        <v>7.0</v>
      </c>
      <c r="B13" s="68">
        <f>'4.2 AEC prestatie en SDNR'!B13</f>
        <v>0</v>
      </c>
      <c r="C13" s="69">
        <f>'4.2 AEC prestatie en SDNR'!C13</f>
        <v>0</v>
      </c>
      <c r="D13" s="69">
        <f>'4.2 AEC prestatie en SDNR'!F13</f>
        <v>0</v>
      </c>
      <c r="E13" s="74"/>
      <c r="F13" s="84" t="s">
        <v>96</v>
      </c>
    </row>
    <row r="15" spans="1:6" x14ac:dyDescent="0.25">
      <c r="A15" s="1" t="s">
        <v>64</v>
      </c>
    </row>
  </sheetData>
  <conditionalFormatting sqref="B7:C13">
    <cfRule type="cellIs" dxfId="13" priority="3" operator="equal">
      <formula>0</formula>
    </cfRule>
  </conditionalFormatting>
  <conditionalFormatting sqref="D7:D13">
    <cfRule type="cellIs" dxfId="12" priority="1" operator="equal">
      <formula>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topLeftCell="A18" workbookViewId="0">
      <selection activeCell="G27" sqref="G27"/>
    </sheetView>
  </sheetViews>
  <sheetFormatPr defaultRowHeight="15" x14ac:dyDescent="0.25"/>
  <cols>
    <col min="1" max="1" width="17" style="1" customWidth="1"/>
    <col min="2" max="2" width="14" style="1" customWidth="1"/>
    <col min="3" max="4" width="12.140625" style="1" bestFit="1" customWidth="1"/>
    <col min="5" max="5" width="12.7109375" style="1" bestFit="1" customWidth="1"/>
    <col min="6" max="6" width="12.140625" style="1" bestFit="1" customWidth="1"/>
    <col min="7" max="7" width="11.7109375" style="1" bestFit="1" customWidth="1"/>
    <col min="8" max="12" width="12.140625" style="1" bestFit="1" customWidth="1"/>
    <col min="13" max="13" width="4.42578125" style="1" bestFit="1" customWidth="1"/>
    <col min="14" max="14" width="8.7109375" style="1" bestFit="1" customWidth="1"/>
    <col min="15" max="15" width="12.140625" style="1" bestFit="1" customWidth="1"/>
    <col min="16" max="16" width="4.42578125" style="1" bestFit="1" customWidth="1"/>
    <col min="17" max="17" width="8.7109375" style="1" bestFit="1" customWidth="1"/>
    <col min="18" max="16384" width="9.140625" style="1"/>
  </cols>
  <sheetData>
    <row r="1" spans="1:5" s="5" customFormat="1" ht="21" x14ac:dyDescent="0.35">
      <c r="A1" s="5" t="s">
        <v>65</v>
      </c>
    </row>
    <row r="2" spans="1:5" s="5" customFormat="1" ht="21" x14ac:dyDescent="0.35"/>
    <row r="3" spans="1:5" ht="18.75" x14ac:dyDescent="0.3">
      <c r="A3" s="4" t="s">
        <v>26</v>
      </c>
    </row>
    <row r="4" spans="1:5" x14ac:dyDescent="0.25">
      <c r="A4" s="1" t="s">
        <v>66</v>
      </c>
    </row>
    <row r="5" spans="1:5" ht="15.75" thickBot="1" x14ac:dyDescent="0.3">
      <c r="A5" s="7"/>
    </row>
    <row r="6" spans="1:5" ht="15.75" thickBot="1" x14ac:dyDescent="0.3">
      <c r="A6" s="45" t="s">
        <v>41</v>
      </c>
      <c r="B6" s="15" t="s">
        <v>8</v>
      </c>
      <c r="C6" s="16" t="s">
        <v>6</v>
      </c>
      <c r="D6" s="16" t="s">
        <v>7</v>
      </c>
      <c r="E6" s="17" t="s">
        <v>9</v>
      </c>
    </row>
    <row r="7" spans="1:5" x14ac:dyDescent="0.25">
      <c r="A7" s="43" t="s">
        <v>42</v>
      </c>
      <c r="B7" s="53"/>
      <c r="C7" s="60"/>
      <c r="D7" s="60"/>
      <c r="E7" s="70"/>
    </row>
    <row r="8" spans="1:5" x14ac:dyDescent="0.25">
      <c r="A8" s="43" t="s">
        <v>43</v>
      </c>
      <c r="B8" s="53"/>
      <c r="C8" s="60"/>
      <c r="D8" s="60"/>
      <c r="E8" s="70"/>
    </row>
    <row r="9" spans="1:5" x14ac:dyDescent="0.25">
      <c r="A9" s="43" t="s">
        <v>44</v>
      </c>
      <c r="B9" s="53"/>
      <c r="C9" s="60"/>
      <c r="D9" s="60"/>
      <c r="E9" s="70"/>
    </row>
    <row r="10" spans="1:5" x14ac:dyDescent="0.25">
      <c r="A10" s="43" t="s">
        <v>45</v>
      </c>
      <c r="B10" s="53"/>
      <c r="C10" s="60"/>
      <c r="D10" s="60"/>
      <c r="E10" s="70"/>
    </row>
    <row r="11" spans="1:5" x14ac:dyDescent="0.25">
      <c r="A11" s="43" t="s">
        <v>46</v>
      </c>
      <c r="B11" s="53"/>
      <c r="C11" s="60"/>
      <c r="D11" s="60"/>
      <c r="E11" s="70"/>
    </row>
    <row r="12" spans="1:5" x14ac:dyDescent="0.25">
      <c r="A12" s="43" t="s">
        <v>47</v>
      </c>
      <c r="B12" s="53"/>
      <c r="C12" s="60"/>
      <c r="D12" s="60"/>
      <c r="E12" s="70"/>
    </row>
    <row r="13" spans="1:5" x14ac:dyDescent="0.25">
      <c r="A13" s="43" t="s">
        <v>48</v>
      </c>
      <c r="B13" s="54"/>
      <c r="C13" s="71"/>
      <c r="D13" s="71"/>
      <c r="E13" s="72"/>
    </row>
    <row r="14" spans="1:5" x14ac:dyDescent="0.25">
      <c r="A14" s="43" t="s">
        <v>49</v>
      </c>
      <c r="B14" s="54"/>
      <c r="C14" s="71"/>
      <c r="D14" s="71"/>
      <c r="E14" s="72"/>
    </row>
    <row r="15" spans="1:5" x14ac:dyDescent="0.25">
      <c r="A15" s="43" t="s">
        <v>50</v>
      </c>
      <c r="B15" s="54"/>
      <c r="C15" s="71"/>
      <c r="D15" s="71"/>
      <c r="E15" s="72"/>
    </row>
    <row r="16" spans="1:5" ht="15.75" thickBot="1" x14ac:dyDescent="0.3">
      <c r="A16" s="47" t="s">
        <v>51</v>
      </c>
      <c r="B16" s="55"/>
      <c r="C16" s="73"/>
      <c r="D16" s="73"/>
      <c r="E16" s="74"/>
    </row>
    <row r="18" spans="1:4" x14ac:dyDescent="0.25">
      <c r="A18" s="1" t="s">
        <v>67</v>
      </c>
    </row>
    <row r="19" spans="1:4" ht="15.75" thickBot="1" x14ac:dyDescent="0.3"/>
    <row r="20" spans="1:4" ht="15.75" thickBot="1" x14ac:dyDescent="0.3">
      <c r="A20" s="45" t="s">
        <v>41</v>
      </c>
      <c r="B20" s="15" t="s">
        <v>15</v>
      </c>
      <c r="C20" s="16" t="s">
        <v>16</v>
      </c>
      <c r="D20" s="17" t="s">
        <v>17</v>
      </c>
    </row>
    <row r="21" spans="1:4" x14ac:dyDescent="0.25">
      <c r="A21" s="43" t="s">
        <v>42</v>
      </c>
      <c r="B21" s="53"/>
      <c r="C21" s="60"/>
      <c r="D21" s="65" t="e">
        <f>B21/C21</f>
        <v>#DIV/0!</v>
      </c>
    </row>
    <row r="22" spans="1:4" x14ac:dyDescent="0.25">
      <c r="A22" s="43" t="s">
        <v>43</v>
      </c>
      <c r="B22" s="53"/>
      <c r="C22" s="60"/>
      <c r="D22" s="65" t="e">
        <f t="shared" ref="D22:D30" si="0">B22/C22</f>
        <v>#DIV/0!</v>
      </c>
    </row>
    <row r="23" spans="1:4" x14ac:dyDescent="0.25">
      <c r="A23" s="43" t="s">
        <v>44</v>
      </c>
      <c r="B23" s="53"/>
      <c r="C23" s="60"/>
      <c r="D23" s="65" t="e">
        <f t="shared" si="0"/>
        <v>#DIV/0!</v>
      </c>
    </row>
    <row r="24" spans="1:4" x14ac:dyDescent="0.25">
      <c r="A24" s="43" t="s">
        <v>45</v>
      </c>
      <c r="B24" s="53"/>
      <c r="C24" s="60"/>
      <c r="D24" s="65" t="e">
        <f t="shared" si="0"/>
        <v>#DIV/0!</v>
      </c>
    </row>
    <row r="25" spans="1:4" x14ac:dyDescent="0.25">
      <c r="A25" s="43" t="s">
        <v>46</v>
      </c>
      <c r="B25" s="53"/>
      <c r="C25" s="60"/>
      <c r="D25" s="65" t="e">
        <f t="shared" si="0"/>
        <v>#DIV/0!</v>
      </c>
    </row>
    <row r="26" spans="1:4" x14ac:dyDescent="0.25">
      <c r="A26" s="43" t="s">
        <v>47</v>
      </c>
      <c r="B26" s="53"/>
      <c r="C26" s="60"/>
      <c r="D26" s="65" t="e">
        <f t="shared" si="0"/>
        <v>#DIV/0!</v>
      </c>
    </row>
    <row r="27" spans="1:4" x14ac:dyDescent="0.25">
      <c r="A27" s="43" t="s">
        <v>48</v>
      </c>
      <c r="B27" s="54"/>
      <c r="C27" s="71"/>
      <c r="D27" s="65" t="e">
        <f t="shared" si="0"/>
        <v>#DIV/0!</v>
      </c>
    </row>
    <row r="28" spans="1:4" x14ac:dyDescent="0.25">
      <c r="A28" s="43" t="s">
        <v>49</v>
      </c>
      <c r="B28" s="54"/>
      <c r="C28" s="71"/>
      <c r="D28" s="65" t="e">
        <f t="shared" si="0"/>
        <v>#DIV/0!</v>
      </c>
    </row>
    <row r="29" spans="1:4" x14ac:dyDescent="0.25">
      <c r="A29" s="43" t="s">
        <v>50</v>
      </c>
      <c r="B29" s="54"/>
      <c r="C29" s="71"/>
      <c r="D29" s="65" t="e">
        <f t="shared" si="0"/>
        <v>#DIV/0!</v>
      </c>
    </row>
    <row r="30" spans="1:4" ht="15.75" thickBot="1" x14ac:dyDescent="0.3">
      <c r="A30" s="47" t="s">
        <v>51</v>
      </c>
      <c r="B30" s="55"/>
      <c r="C30" s="73"/>
      <c r="D30" s="75" t="e">
        <f t="shared" si="0"/>
        <v>#DIV/0!</v>
      </c>
    </row>
    <row r="32" spans="1:4" ht="18.75" x14ac:dyDescent="0.3">
      <c r="A32" s="4" t="s">
        <v>25</v>
      </c>
    </row>
    <row r="33" spans="1:2" x14ac:dyDescent="0.25">
      <c r="A33" s="1" t="s">
        <v>68</v>
      </c>
    </row>
    <row r="34" spans="1:2" ht="15.75" thickBot="1" x14ac:dyDescent="0.3"/>
    <row r="35" spans="1:2" ht="15.75" thickBot="1" x14ac:dyDescent="0.3">
      <c r="A35" s="45" t="s">
        <v>69</v>
      </c>
      <c r="B35" s="45" t="s">
        <v>70</v>
      </c>
    </row>
    <row r="36" spans="1:2" x14ac:dyDescent="0.25">
      <c r="A36" s="43" t="s">
        <v>95</v>
      </c>
      <c r="B36" s="78" t="e">
        <f>_xlfn.VAR.P(E7:E16)</f>
        <v>#DIV/0!</v>
      </c>
    </row>
    <row r="37" spans="1:2" ht="15.75" thickBot="1" x14ac:dyDescent="0.3">
      <c r="A37" s="47" t="s">
        <v>90</v>
      </c>
      <c r="B37" s="79" t="e">
        <f>_xlfn.VAR.P(D21:D30)</f>
        <v>#DIV/0!</v>
      </c>
    </row>
  </sheetData>
  <conditionalFormatting sqref="D21:D30">
    <cfRule type="containsErrors" dxfId="11" priority="6">
      <formula>ISERROR(D21)</formula>
    </cfRule>
  </conditionalFormatting>
  <conditionalFormatting sqref="B36:B37">
    <cfRule type="containsErrors" dxfId="10" priority="4">
      <formula>ISERROR(B36)</formula>
    </cfRule>
  </conditionalFormatting>
  <conditionalFormatting sqref="B36">
    <cfRule type="cellIs" dxfId="9" priority="3" operator="greaterThan">
      <formula>0.05</formula>
    </cfRule>
  </conditionalFormatting>
  <conditionalFormatting sqref="B37">
    <cfRule type="cellIs" dxfId="8" priority="1" operator="greaterThan">
      <formula>0.1</formula>
    </cfRule>
    <cfRule type="cellIs" dxfId="7" priority="2" operator="greaterThan">
      <formula>0.05</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topLeftCell="A2" workbookViewId="0">
      <selection activeCell="A16" sqref="A16"/>
    </sheetView>
  </sheetViews>
  <sheetFormatPr defaultRowHeight="15" x14ac:dyDescent="0.25"/>
  <cols>
    <col min="1" max="1" width="24.85546875" style="1" customWidth="1"/>
    <col min="2" max="2" width="14" style="1" customWidth="1"/>
    <col min="3" max="3" width="12.5703125" style="1" customWidth="1"/>
    <col min="4" max="4" width="12.140625" style="1" bestFit="1" customWidth="1"/>
    <col min="5" max="5" width="12.7109375" style="1" bestFit="1" customWidth="1"/>
    <col min="6" max="6" width="12.140625" style="1" bestFit="1" customWidth="1"/>
    <col min="7" max="7" width="11.7109375" style="1" bestFit="1" customWidth="1"/>
    <col min="8" max="12" width="12.140625" style="1" bestFit="1" customWidth="1"/>
    <col min="13" max="13" width="4.42578125" style="1" bestFit="1" customWidth="1"/>
    <col min="14" max="14" width="8.7109375" style="1" bestFit="1" customWidth="1"/>
    <col min="15" max="15" width="12.140625" style="1" bestFit="1" customWidth="1"/>
    <col min="16" max="16" width="4.42578125" style="1" bestFit="1" customWidth="1"/>
    <col min="17" max="17" width="8.7109375" style="1" bestFit="1" customWidth="1"/>
    <col min="18" max="16384" width="9.140625" style="1"/>
  </cols>
  <sheetData>
    <row r="1" spans="1:5" s="5" customFormat="1" ht="21" x14ac:dyDescent="0.35">
      <c r="A1" s="5" t="s">
        <v>75</v>
      </c>
    </row>
    <row r="2" spans="1:5" s="5" customFormat="1" ht="21" x14ac:dyDescent="0.35"/>
    <row r="3" spans="1:5" ht="18.75" x14ac:dyDescent="0.3">
      <c r="A3" s="4" t="s">
        <v>26</v>
      </c>
    </row>
    <row r="4" spans="1:5" x14ac:dyDescent="0.25">
      <c r="A4" s="1" t="s">
        <v>71</v>
      </c>
    </row>
    <row r="5" spans="1:5" ht="15.75" thickBot="1" x14ac:dyDescent="0.3">
      <c r="A5" s="7"/>
    </row>
    <row r="6" spans="1:5" ht="15.75" thickBot="1" x14ac:dyDescent="0.3">
      <c r="A6" s="45" t="s">
        <v>98</v>
      </c>
      <c r="B6" s="15" t="s">
        <v>8</v>
      </c>
      <c r="C6" s="16" t="s">
        <v>6</v>
      </c>
      <c r="D6" s="16" t="s">
        <v>7</v>
      </c>
      <c r="E6" s="17" t="s">
        <v>9</v>
      </c>
    </row>
    <row r="7" spans="1:5" x14ac:dyDescent="0.25">
      <c r="A7" s="43" t="s">
        <v>72</v>
      </c>
      <c r="B7" s="53"/>
      <c r="C7" s="60"/>
      <c r="D7" s="60"/>
      <c r="E7" s="70"/>
    </row>
    <row r="8" spans="1:5" x14ac:dyDescent="0.25">
      <c r="A8" s="43" t="s">
        <v>46</v>
      </c>
      <c r="B8" s="53"/>
      <c r="C8" s="60"/>
      <c r="D8" s="60"/>
      <c r="E8" s="70"/>
    </row>
    <row r="9" spans="1:5" x14ac:dyDescent="0.25">
      <c r="A9" s="43" t="s">
        <v>51</v>
      </c>
      <c r="B9" s="53"/>
      <c r="C9" s="60"/>
      <c r="D9" s="60"/>
      <c r="E9" s="70"/>
    </row>
    <row r="10" spans="1:5" x14ac:dyDescent="0.25">
      <c r="A10" s="43" t="s">
        <v>54</v>
      </c>
      <c r="B10" s="53"/>
      <c r="C10" s="60"/>
      <c r="D10" s="60"/>
      <c r="E10" s="70"/>
    </row>
    <row r="11" spans="1:5" ht="15.75" thickBot="1" x14ac:dyDescent="0.3">
      <c r="A11" s="47" t="s">
        <v>73</v>
      </c>
      <c r="B11" s="55"/>
      <c r="C11" s="73"/>
      <c r="D11" s="73"/>
      <c r="E11" s="74"/>
    </row>
    <row r="13" spans="1:5" x14ac:dyDescent="0.25">
      <c r="A13" s="1" t="s">
        <v>74</v>
      </c>
    </row>
    <row r="14" spans="1:5" ht="15.75" thickBot="1" x14ac:dyDescent="0.3"/>
    <row r="15" spans="1:5" ht="15.75" thickBot="1" x14ac:dyDescent="0.3">
      <c r="A15" s="45" t="s">
        <v>98</v>
      </c>
      <c r="B15" s="15" t="s">
        <v>15</v>
      </c>
      <c r="C15" s="16" t="s">
        <v>16</v>
      </c>
      <c r="D15" s="17" t="s">
        <v>17</v>
      </c>
    </row>
    <row r="16" spans="1:5" x14ac:dyDescent="0.25">
      <c r="A16" s="43" t="s">
        <v>72</v>
      </c>
      <c r="B16" s="53"/>
      <c r="C16" s="60"/>
      <c r="D16" s="65" t="e">
        <f>B16/C16</f>
        <v>#DIV/0!</v>
      </c>
    </row>
    <row r="17" spans="1:4" x14ac:dyDescent="0.25">
      <c r="A17" s="43" t="s">
        <v>46</v>
      </c>
      <c r="B17" s="53"/>
      <c r="C17" s="60"/>
      <c r="D17" s="65" t="e">
        <f>B17/C17</f>
        <v>#DIV/0!</v>
      </c>
    </row>
    <row r="18" spans="1:4" x14ac:dyDescent="0.25">
      <c r="A18" s="43" t="s">
        <v>51</v>
      </c>
      <c r="B18" s="53"/>
      <c r="C18" s="60"/>
      <c r="D18" s="65" t="e">
        <f t="shared" ref="D18:D20" si="0">B18/C18</f>
        <v>#DIV/0!</v>
      </c>
    </row>
    <row r="19" spans="1:4" x14ac:dyDescent="0.25">
      <c r="A19" s="43" t="s">
        <v>54</v>
      </c>
      <c r="B19" s="53"/>
      <c r="C19" s="60"/>
      <c r="D19" s="65" t="e">
        <f t="shared" si="0"/>
        <v>#DIV/0!</v>
      </c>
    </row>
    <row r="20" spans="1:4" ht="15.75" thickBot="1" x14ac:dyDescent="0.3">
      <c r="A20" s="47" t="s">
        <v>73</v>
      </c>
      <c r="B20" s="55"/>
      <c r="C20" s="73"/>
      <c r="D20" s="75" t="e">
        <f t="shared" si="0"/>
        <v>#DIV/0!</v>
      </c>
    </row>
    <row r="22" spans="1:4" ht="18.75" x14ac:dyDescent="0.3">
      <c r="A22" s="4" t="s">
        <v>25</v>
      </c>
    </row>
    <row r="23" spans="1:4" x14ac:dyDescent="0.25">
      <c r="A23" s="1" t="s">
        <v>68</v>
      </c>
    </row>
    <row r="24" spans="1:4" ht="15.75" thickBot="1" x14ac:dyDescent="0.3"/>
    <row r="25" spans="1:4" ht="15.75" thickBot="1" x14ac:dyDescent="0.3">
      <c r="A25" s="45" t="s">
        <v>69</v>
      </c>
      <c r="B25" s="45" t="s">
        <v>70</v>
      </c>
      <c r="C25" s="59" t="s">
        <v>91</v>
      </c>
    </row>
    <row r="26" spans="1:4" x14ac:dyDescent="0.25">
      <c r="A26" s="43" t="s">
        <v>89</v>
      </c>
      <c r="B26" s="78" t="e">
        <f>_xlfn.VAR.P(B16:B20)</f>
        <v>#DIV/0!</v>
      </c>
      <c r="C26" s="83" t="s">
        <v>92</v>
      </c>
    </row>
    <row r="27" spans="1:4" ht="15.75" thickBot="1" x14ac:dyDescent="0.3">
      <c r="A27" s="47" t="s">
        <v>90</v>
      </c>
      <c r="B27" s="79" t="e">
        <f>_xlfn.VAR.P(D16:D20)</f>
        <v>#DIV/0!</v>
      </c>
      <c r="C27" s="84" t="s">
        <v>93</v>
      </c>
    </row>
  </sheetData>
  <conditionalFormatting sqref="D16:D20">
    <cfRule type="containsErrors" dxfId="6" priority="7">
      <formula>ISERROR(D16)</formula>
    </cfRule>
  </conditionalFormatting>
  <conditionalFormatting sqref="B26:B27">
    <cfRule type="containsErrors" dxfId="5" priority="6">
      <formula>ISERROR(B26)</formula>
    </cfRule>
  </conditionalFormatting>
  <conditionalFormatting sqref="B26">
    <cfRule type="cellIs" dxfId="4" priority="2" operator="greaterThan">
      <formula>0.15</formula>
    </cfRule>
  </conditionalFormatting>
  <conditionalFormatting sqref="B27">
    <cfRule type="cellIs" dxfId="3" priority="1" operator="greaterThan">
      <formula>0.15</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topLeftCell="A2" workbookViewId="0">
      <selection activeCell="F17" sqref="F17"/>
    </sheetView>
  </sheetViews>
  <sheetFormatPr defaultRowHeight="15" x14ac:dyDescent="0.25"/>
  <cols>
    <col min="1" max="1" width="24.85546875" style="1" customWidth="1"/>
    <col min="2" max="2" width="20.7109375" style="1" customWidth="1"/>
    <col min="3" max="3" width="13" style="1" customWidth="1"/>
    <col min="4" max="4" width="12.140625" style="1" bestFit="1" customWidth="1"/>
    <col min="5" max="5" width="12.7109375" style="1" bestFit="1" customWidth="1"/>
    <col min="6" max="6" width="12.140625" style="1" bestFit="1" customWidth="1"/>
    <col min="7" max="7" width="11.7109375" style="1" bestFit="1" customWidth="1"/>
    <col min="8" max="12" width="12.140625" style="1" bestFit="1" customWidth="1"/>
    <col min="13" max="13" width="4.42578125" style="1" bestFit="1" customWidth="1"/>
    <col min="14" max="14" width="8.7109375" style="1" bestFit="1" customWidth="1"/>
    <col min="15" max="15" width="12.140625" style="1" bestFit="1" customWidth="1"/>
    <col min="16" max="16" width="4.42578125" style="1" bestFit="1" customWidth="1"/>
    <col min="17" max="17" width="8.7109375" style="1" bestFit="1" customWidth="1"/>
    <col min="18" max="16384" width="9.140625" style="1"/>
  </cols>
  <sheetData>
    <row r="1" spans="1:2" s="5" customFormat="1" ht="21" x14ac:dyDescent="0.35">
      <c r="A1" s="5" t="s">
        <v>76</v>
      </c>
    </row>
    <row r="2" spans="1:2" s="5" customFormat="1" ht="21" x14ac:dyDescent="0.35"/>
    <row r="3" spans="1:2" ht="18.75" x14ac:dyDescent="0.3">
      <c r="A3" s="4" t="s">
        <v>26</v>
      </c>
    </row>
    <row r="4" spans="1:2" x14ac:dyDescent="0.25">
      <c r="A4" s="1" t="s">
        <v>71</v>
      </c>
    </row>
    <row r="5" spans="1:2" ht="15.75" thickBot="1" x14ac:dyDescent="0.3">
      <c r="A5" s="7"/>
    </row>
    <row r="6" spans="1:2" ht="15.75" thickBot="1" x14ac:dyDescent="0.3">
      <c r="A6" s="45" t="s">
        <v>77</v>
      </c>
      <c r="B6" s="45" t="s">
        <v>78</v>
      </c>
    </row>
    <row r="7" spans="1:2" x14ac:dyDescent="0.25">
      <c r="A7" s="43" t="s">
        <v>79</v>
      </c>
      <c r="B7" s="76"/>
    </row>
    <row r="8" spans="1:2" x14ac:dyDescent="0.25">
      <c r="A8" s="43" t="s">
        <v>80</v>
      </c>
      <c r="B8" s="76"/>
    </row>
    <row r="9" spans="1:2" x14ac:dyDescent="0.25">
      <c r="A9" s="43" t="s">
        <v>81</v>
      </c>
      <c r="B9" s="76"/>
    </row>
    <row r="10" spans="1:2" ht="15.75" thickBot="1" x14ac:dyDescent="0.3">
      <c r="A10" s="47" t="s">
        <v>82</v>
      </c>
      <c r="B10" s="77"/>
    </row>
    <row r="13" spans="1:2" ht="18.75" x14ac:dyDescent="0.3">
      <c r="A13" s="4" t="s">
        <v>25</v>
      </c>
    </row>
    <row r="14" spans="1:2" x14ac:dyDescent="0.25">
      <c r="A14" s="1" t="s">
        <v>68</v>
      </c>
    </row>
    <row r="16" spans="1:2" ht="15.75" thickBot="1" x14ac:dyDescent="0.3">
      <c r="A16" s="1" t="s">
        <v>83</v>
      </c>
    </row>
    <row r="17" spans="1:3" ht="15.75" thickBot="1" x14ac:dyDescent="0.3">
      <c r="A17" s="45" t="s">
        <v>77</v>
      </c>
      <c r="B17" s="45" t="s">
        <v>84</v>
      </c>
      <c r="C17" s="59" t="s">
        <v>91</v>
      </c>
    </row>
    <row r="18" spans="1:3" x14ac:dyDescent="0.25">
      <c r="A18" s="43" t="s">
        <v>79</v>
      </c>
      <c r="B18" s="80">
        <f>IF(B7=0,0.1,A7-B7)</f>
        <v>0.1</v>
      </c>
      <c r="C18" s="82" t="s">
        <v>94</v>
      </c>
    </row>
    <row r="19" spans="1:3" x14ac:dyDescent="0.25">
      <c r="A19" s="43" t="s">
        <v>80</v>
      </c>
      <c r="B19" s="80">
        <f t="shared" ref="B19:B21" si="0">IF(B8=0,0.1,A8-B8)</f>
        <v>0.1</v>
      </c>
      <c r="C19" s="83" t="s">
        <v>94</v>
      </c>
    </row>
    <row r="20" spans="1:3" x14ac:dyDescent="0.25">
      <c r="A20" s="43" t="s">
        <v>81</v>
      </c>
      <c r="B20" s="80">
        <f t="shared" si="0"/>
        <v>0.1</v>
      </c>
      <c r="C20" s="83" t="s">
        <v>94</v>
      </c>
    </row>
    <row r="21" spans="1:3" ht="15.75" thickBot="1" x14ac:dyDescent="0.3">
      <c r="A21" s="47" t="s">
        <v>82</v>
      </c>
      <c r="B21" s="81">
        <f t="shared" si="0"/>
        <v>0.1</v>
      </c>
      <c r="C21" s="84" t="s">
        <v>94</v>
      </c>
    </row>
  </sheetData>
  <conditionalFormatting sqref="B18:B21">
    <cfRule type="cellIs" dxfId="2" priority="4" operator="equal">
      <formula>25</formula>
    </cfRule>
    <cfRule type="cellIs" dxfId="1" priority="2" operator="equal">
      <formula>0.1</formula>
    </cfRule>
    <cfRule type="cellIs" dxfId="0" priority="1" operator="notBetween">
      <formula>-1</formula>
      <formula>1</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8</vt:i4>
      </vt:variant>
    </vt:vector>
  </HeadingPairs>
  <TitlesOfParts>
    <vt:vector size="8" baseType="lpstr">
      <vt:lpstr>Inleiding + Inhoud</vt:lpstr>
      <vt:lpstr>4.1 Homogeniteit en artefacten</vt:lpstr>
      <vt:lpstr>4.2 AEC prestatie en SDNR</vt:lpstr>
      <vt:lpstr>4.3 Lineariteit &amp; ruisevaluatie</vt:lpstr>
      <vt:lpstr>4.6 Dosis en DRN</vt:lpstr>
      <vt:lpstr>4.8 Korte termijn stabiliteit</vt:lpstr>
      <vt:lpstr>4.9 AEC lokaal hoge dichtheid</vt:lpstr>
      <vt:lpstr>4.11 Buisspanning</vt:lpstr>
    </vt:vector>
  </TitlesOfParts>
  <Company>Albert Schweitzer ziekenhuis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Werf, Niels van der - Aios Klinische Fysica</dc:creator>
  <cp:lastModifiedBy> </cp:lastModifiedBy>
  <dcterms:created xsi:type="dcterms:W3CDTF">2016-03-22T10:57:40Z</dcterms:created>
  <dcterms:modified xsi:type="dcterms:W3CDTF">2019-10-07T10:46:50Z</dcterms:modified>
</cp:coreProperties>
</file>